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3.xml" ContentType="application/vnd.openxmlformats-officedocument.drawing+xml"/>
  <Override PartName="/xl/ctrlProps/ctrlProp91.xml" ContentType="application/vnd.ms-excel.controlproperties+xml"/>
  <Override PartName="/xl/ctrlProps/ctrlProp9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311.xml" ContentType="application/vnd.ms-excel.controlproperties+xml"/>
  <Override PartName="/xl/ctrlProps/ctrlProp312.xml" ContentType="application/vnd.ms-excel.controlproperties+xml"/>
  <Override PartName="/xl/drawings/drawing11.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drawings/drawing12.xml" ContentType="application/vnd.openxmlformats-officedocument.drawing+xml"/>
  <Override PartName="/xl/ctrlProps/ctrlProp405.xml" ContentType="application/vnd.ms-excel.controlproperties+xml"/>
  <Override PartName="/xl/ctrlProps/ctrlProp406.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66925"/>
  <mc:AlternateContent xmlns:mc="http://schemas.openxmlformats.org/markup-compatibility/2006">
    <mc:Choice Requires="x15">
      <x15ac:absPath xmlns:x15ac="http://schemas.microsoft.com/office/spreadsheetml/2010/11/ac" url="C:\Users\owner\Desktop\事務補助\zzz_作業領域\080_提案\20250301_使用許可申請書改訂\02_改訂\"/>
    </mc:Choice>
  </mc:AlternateContent>
  <xr:revisionPtr revIDLastSave="0" documentId="8_{04AF2D78-0A9D-48E5-960D-940402941E1E}" xr6:coauthVersionLast="47" xr6:coauthVersionMax="47" xr10:uidLastSave="{00000000-0000-0000-0000-000000000000}"/>
  <bookViews>
    <workbookView xWindow="-120" yWindow="-120" windowWidth="20730" windowHeight="11040" tabRatio="763" xr2:uid="{872E4BC6-E99A-4773-85CC-34A366EFD6F2}"/>
  </bookViews>
  <sheets>
    <sheet name="様式1" sheetId="8" r:id="rId1"/>
    <sheet name="様式2" sheetId="9" r:id="rId2"/>
    <sheet name="Sheet2" sheetId="23" state="hidden" r:id="rId3"/>
    <sheet name="様式3" sheetId="11" r:id="rId4"/>
    <sheet name="様式４" sheetId="19" r:id="rId5"/>
    <sheet name="参加者名簿" sheetId="13" r:id="rId6"/>
    <sheet name="様式２(つづき)" sheetId="10" r:id="rId7"/>
    <sheet name="様式3(つづき)" sheetId="24" r:id="rId8"/>
    <sheet name="参加者名簿(つづき1)" sheetId="34" r:id="rId9"/>
    <sheet name="参加者名簿(つづき2)" sheetId="35" r:id="rId10"/>
    <sheet name="様式1(例" sheetId="26" r:id="rId11"/>
    <sheet name="様式2(例" sheetId="27" r:id="rId12"/>
    <sheet name="Sheet2(例" sheetId="29" state="hidden" r:id="rId13"/>
    <sheet name="様式3(例" sheetId="30" r:id="rId14"/>
    <sheet name="様式４(例" sheetId="32" r:id="rId15"/>
    <sheet name="参加者名簿(例" sheetId="33" r:id="rId16"/>
  </sheets>
  <definedNames>
    <definedName name="_xlnm.Print_Area" localSheetId="5">参加者名簿!$B$2:$AA$74</definedName>
    <definedName name="_xlnm.Print_Area" localSheetId="8">'参加者名簿(つづき1)'!$B$2:$AA$67</definedName>
    <definedName name="_xlnm.Print_Area" localSheetId="9">'参加者名簿(つづき2)'!$B$2:$AA$69</definedName>
    <definedName name="_xlnm.Print_Area" localSheetId="0">様式1!$B$2:$AS$41</definedName>
    <definedName name="_xlnm.Print_Area" localSheetId="1">様式2!$B$2:$BC$56</definedName>
    <definedName name="_xlnm.Print_Area" localSheetId="6">'様式２(つづき)'!$B$2:$DF$40</definedName>
    <definedName name="_xlnm.Print_Area" localSheetId="3">様式3!$B$2:$AB$42</definedName>
    <definedName name="_xlnm.Print_Area" localSheetId="7">'様式3(つづき)'!$B$2:$AB$45</definedName>
    <definedName name="_xlnm.Print_Area" localSheetId="4">様式４!$B$2:$U$26</definedName>
    <definedName name="_xlnm.Print_Area" localSheetId="14">'様式４(例'!$C$2:$V$26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9" l="1"/>
  <c r="CQ3" i="10" l="1"/>
  <c r="AN3" i="10"/>
  <c r="B52" i="34"/>
  <c r="B10" i="34"/>
  <c r="B60" i="13"/>
  <c r="B17" i="13"/>
  <c r="AV6" i="35"/>
  <c r="AS6" i="35"/>
  <c r="AP6" i="35"/>
  <c r="AV5" i="35"/>
  <c r="AS5" i="35"/>
  <c r="AP5" i="35"/>
  <c r="BB6" i="34"/>
  <c r="O12" i="13" s="1"/>
  <c r="AY6" i="34"/>
  <c r="L12" i="13" s="1"/>
  <c r="AV6" i="34"/>
  <c r="AS6" i="34"/>
  <c r="AP6" i="34"/>
  <c r="BB5" i="34"/>
  <c r="O11" i="13" s="1"/>
  <c r="AY5" i="34"/>
  <c r="L11" i="13" s="1"/>
  <c r="AV5" i="34"/>
  <c r="AS5" i="34"/>
  <c r="AP5" i="34"/>
  <c r="AP5" i="13"/>
  <c r="BB7" i="35"/>
  <c r="AY7" i="35"/>
  <c r="BB6" i="13"/>
  <c r="AY6" i="13"/>
  <c r="AV6" i="13"/>
  <c r="AS6" i="13"/>
  <c r="AP6" i="13"/>
  <c r="BB5" i="13"/>
  <c r="BB7" i="13" s="1"/>
  <c r="AY5" i="13"/>
  <c r="AY7" i="13" s="1"/>
  <c r="AV5" i="13"/>
  <c r="AS5" i="13"/>
  <c r="B54" i="34"/>
  <c r="B55" i="34"/>
  <c r="B56" i="34"/>
  <c r="B57" i="34"/>
  <c r="B58" i="34"/>
  <c r="B59" i="34"/>
  <c r="B60" i="34"/>
  <c r="B61" i="34"/>
  <c r="B62" i="34"/>
  <c r="B63" i="34"/>
  <c r="B64" i="34"/>
  <c r="B65" i="34"/>
  <c r="B66" i="34"/>
  <c r="B67" i="34"/>
  <c r="B53" i="34"/>
  <c r="B61" i="13"/>
  <c r="B62" i="13"/>
  <c r="B63" i="13"/>
  <c r="B64" i="13"/>
  <c r="B65" i="13"/>
  <c r="B66" i="13"/>
  <c r="B67" i="13"/>
  <c r="B68" i="13"/>
  <c r="B69" i="13"/>
  <c r="B70" i="13"/>
  <c r="B71" i="13"/>
  <c r="B72" i="13"/>
  <c r="B73" i="13"/>
  <c r="B74" i="13"/>
  <c r="B11" i="35"/>
  <c r="B12" i="35"/>
  <c r="B13" i="35"/>
  <c r="B15" i="35" s="1"/>
  <c r="B14" i="35"/>
  <c r="B16" i="35"/>
  <c r="B17" i="35"/>
  <c r="B18" i="35"/>
  <c r="B19" i="35"/>
  <c r="B20" i="35"/>
  <c r="B21" i="35"/>
  <c r="B22" i="35"/>
  <c r="B23"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12" i="34"/>
  <c r="B13" i="34"/>
  <c r="B14" i="34"/>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47" i="34"/>
  <c r="B48" i="34"/>
  <c r="B49" i="34"/>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6" i="13"/>
  <c r="E6" i="35"/>
  <c r="E6" i="34"/>
  <c r="AR18" i="27"/>
  <c r="P13" i="33"/>
  <c r="M13" i="33"/>
  <c r="J13" i="33"/>
  <c r="G13" i="33"/>
  <c r="D13" i="33"/>
  <c r="P12" i="33"/>
  <c r="M12" i="33"/>
  <c r="J12" i="33"/>
  <c r="G12" i="33"/>
  <c r="D12" i="33"/>
  <c r="F7" i="33"/>
  <c r="S4" i="32"/>
  <c r="Q4" i="32"/>
  <c r="N4" i="32"/>
  <c r="L4" i="32"/>
  <c r="G4" i="32"/>
  <c r="J29" i="30"/>
  <c r="E29" i="30"/>
  <c r="J28" i="30"/>
  <c r="G28" i="30"/>
  <c r="E28" i="30"/>
  <c r="J27" i="30"/>
  <c r="G27" i="30"/>
  <c r="E27" i="30"/>
  <c r="J26" i="30"/>
  <c r="G26" i="30"/>
  <c r="E26" i="30"/>
  <c r="J25" i="30"/>
  <c r="G25" i="30"/>
  <c r="E25" i="30"/>
  <c r="J24" i="30"/>
  <c r="G24" i="30"/>
  <c r="E24" i="30"/>
  <c r="G23" i="30"/>
  <c r="J22" i="30"/>
  <c r="G22" i="30"/>
  <c r="J21" i="30"/>
  <c r="G21" i="30"/>
  <c r="T11" i="30"/>
  <c r="Q11" i="30"/>
  <c r="H11" i="30"/>
  <c r="F11" i="30"/>
  <c r="Z7" i="30"/>
  <c r="Z5" i="30"/>
  <c r="W5" i="30"/>
  <c r="U5" i="30"/>
  <c r="P5" i="30"/>
  <c r="N5" i="30"/>
  <c r="K5" i="30"/>
  <c r="C5" i="30"/>
  <c r="P18" i="27"/>
  <c r="L18" i="27"/>
  <c r="AC16" i="27"/>
  <c r="AS16" i="27" s="1"/>
  <c r="AO14" i="27"/>
  <c r="AH14" i="27"/>
  <c r="AA14" i="27"/>
  <c r="T14" i="27"/>
  <c r="M14" i="27"/>
  <c r="AO13" i="27"/>
  <c r="AH13" i="27"/>
  <c r="AA13" i="27"/>
  <c r="T13" i="27"/>
  <c r="M13" i="27"/>
  <c r="AO10" i="27"/>
  <c r="M10" i="27"/>
  <c r="M9" i="27"/>
  <c r="M8" i="27"/>
  <c r="AO7" i="27"/>
  <c r="M7" i="27"/>
  <c r="AI39" i="26"/>
  <c r="AC39" i="26"/>
  <c r="Y39" i="26"/>
  <c r="T39" i="26"/>
  <c r="O39" i="26"/>
  <c r="AP38" i="26"/>
  <c r="AP37" i="26"/>
  <c r="AP39" i="26" s="1"/>
  <c r="AC31" i="26"/>
  <c r="AC30" i="26"/>
  <c r="Y25" i="26"/>
  <c r="AC25" i="26" s="1"/>
  <c r="J25" i="26"/>
  <c r="N25" i="26" s="1"/>
  <c r="AF13" i="26"/>
  <c r="F38" i="24"/>
  <c r="F37" i="24"/>
  <c r="F36" i="24"/>
  <c r="D38" i="24"/>
  <c r="D37" i="24"/>
  <c r="D36" i="24"/>
  <c r="I35" i="24"/>
  <c r="I34" i="24"/>
  <c r="I33" i="24"/>
  <c r="F35" i="24"/>
  <c r="F34" i="24"/>
  <c r="F33" i="24"/>
  <c r="D35" i="24"/>
  <c r="D34" i="24"/>
  <c r="D33" i="24"/>
  <c r="I32" i="24"/>
  <c r="I31" i="24"/>
  <c r="I30" i="24"/>
  <c r="F32" i="24"/>
  <c r="F31" i="24"/>
  <c r="F30" i="24"/>
  <c r="D32" i="24"/>
  <c r="D31" i="24"/>
  <c r="D30" i="24"/>
  <c r="K11" i="30" l="1"/>
  <c r="BE6" i="13"/>
  <c r="C12" i="13"/>
  <c r="C11" i="13"/>
  <c r="I11" i="13"/>
  <c r="I12" i="13"/>
  <c r="AV7" i="13"/>
  <c r="F11" i="13"/>
  <c r="F12" i="13"/>
  <c r="AY7" i="34"/>
  <c r="BE5" i="13"/>
  <c r="AS7" i="13"/>
  <c r="AS7" i="35"/>
  <c r="AV7" i="35"/>
  <c r="BE6" i="35"/>
  <c r="BE5" i="35"/>
  <c r="AV7" i="34"/>
  <c r="BB7" i="34"/>
  <c r="BE6" i="34"/>
  <c r="BE5" i="34"/>
  <c r="AS7" i="34"/>
  <c r="AP7" i="35"/>
  <c r="AP7" i="34"/>
  <c r="AP7" i="13"/>
  <c r="BE7" i="13" s="1"/>
  <c r="B55" i="13"/>
  <c r="B9" i="34" s="1"/>
  <c r="M14" i="33"/>
  <c r="P14" i="33"/>
  <c r="G14" i="33"/>
  <c r="J14" i="33"/>
  <c r="S13" i="33"/>
  <c r="S12" i="33"/>
  <c r="M15" i="27"/>
  <c r="T15" i="27"/>
  <c r="AA15" i="27"/>
  <c r="AH15" i="27"/>
  <c r="AO15" i="27"/>
  <c r="AV14" i="27"/>
  <c r="AO9" i="27"/>
  <c r="AB18" i="27"/>
  <c r="AN26" i="26"/>
  <c r="AV18" i="27"/>
  <c r="AJ18" i="27"/>
  <c r="C21" i="30"/>
  <c r="C24" i="30" s="1"/>
  <c r="AZ18" i="27"/>
  <c r="AF18" i="27"/>
  <c r="T18" i="27"/>
  <c r="AV13" i="27"/>
  <c r="R5" i="30"/>
  <c r="Y5" i="30"/>
  <c r="W11" i="30"/>
  <c r="AB10" i="30" s="1"/>
  <c r="D14" i="33"/>
  <c r="BO4" i="10"/>
  <c r="BO3" i="10"/>
  <c r="BE7" i="35" l="1"/>
  <c r="BE7" i="34"/>
  <c r="B11" i="34"/>
  <c r="S14" i="33"/>
  <c r="AV15" i="27"/>
  <c r="C27" i="30"/>
  <c r="R6" i="30"/>
  <c r="AR26" i="26"/>
  <c r="T6" i="30" s="1"/>
  <c r="B46" i="34" l="1"/>
  <c r="B9" i="35" s="1"/>
  <c r="I29" i="24"/>
  <c r="I28" i="24"/>
  <c r="I27" i="24"/>
  <c r="F29" i="24"/>
  <c r="F28" i="24"/>
  <c r="F27" i="24"/>
  <c r="D29" i="24"/>
  <c r="D28" i="24"/>
  <c r="D27" i="24"/>
  <c r="I26" i="24"/>
  <c r="I25" i="24"/>
  <c r="I24" i="24"/>
  <c r="F26" i="24"/>
  <c r="F25" i="24"/>
  <c r="F24" i="24"/>
  <c r="D26" i="24"/>
  <c r="D25" i="24"/>
  <c r="D24" i="24"/>
  <c r="I23" i="24"/>
  <c r="I22" i="24"/>
  <c r="I21" i="24"/>
  <c r="F23" i="24"/>
  <c r="F22" i="24"/>
  <c r="F21" i="24"/>
  <c r="D23" i="24"/>
  <c r="D22" i="24"/>
  <c r="D21" i="24"/>
  <c r="S11" i="24"/>
  <c r="P11" i="24"/>
  <c r="V11" i="24" s="1"/>
  <c r="G11" i="24"/>
  <c r="E11" i="24"/>
  <c r="J11" i="24" s="1"/>
  <c r="AA10" i="24" s="1"/>
  <c r="Y7" i="24"/>
  <c r="Y5" i="24"/>
  <c r="V5" i="24"/>
  <c r="T5" i="24"/>
  <c r="O5" i="24"/>
  <c r="M5" i="24"/>
  <c r="J5" i="24"/>
  <c r="B5" i="24"/>
  <c r="I29" i="11"/>
  <c r="I28" i="11"/>
  <c r="I27" i="11"/>
  <c r="F29" i="11"/>
  <c r="F28" i="11"/>
  <c r="F27" i="11"/>
  <c r="D29" i="11"/>
  <c r="D28" i="11"/>
  <c r="D27" i="11"/>
  <c r="I26" i="11"/>
  <c r="I25" i="11"/>
  <c r="I24" i="11"/>
  <c r="F26" i="11"/>
  <c r="F25" i="11"/>
  <c r="F24" i="11"/>
  <c r="D26" i="11"/>
  <c r="D25" i="11"/>
  <c r="D24" i="11"/>
  <c r="I23" i="11"/>
  <c r="I22" i="11"/>
  <c r="I21" i="11"/>
  <c r="F22" i="11"/>
  <c r="F21" i="11"/>
  <c r="F23" i="11"/>
  <c r="K16" i="9"/>
  <c r="AE6" i="8"/>
  <c r="X18" i="8"/>
  <c r="I18" i="8"/>
  <c r="AB24" i="8"/>
  <c r="AB23" i="8"/>
  <c r="J5" i="11"/>
  <c r="AN5" i="9"/>
  <c r="X32" i="8"/>
  <c r="R4" i="19"/>
  <c r="P4" i="19"/>
  <c r="M4" i="19"/>
  <c r="K4" i="19"/>
  <c r="F4" i="19"/>
  <c r="R25" i="8"/>
  <c r="B10" i="35" l="1"/>
  <c r="L4" i="10"/>
  <c r="L3" i="10"/>
  <c r="E6" i="13"/>
  <c r="S11" i="11"/>
  <c r="P11" i="11"/>
  <c r="G11" i="11"/>
  <c r="E11" i="11"/>
  <c r="Y7" i="11"/>
  <c r="Y5" i="11"/>
  <c r="V5" i="11"/>
  <c r="T5" i="11"/>
  <c r="O5" i="11"/>
  <c r="M5" i="11"/>
  <c r="B5" i="11"/>
  <c r="O16" i="9"/>
  <c r="AN12" i="9"/>
  <c r="CQ8" i="10" s="1"/>
  <c r="AG12" i="9"/>
  <c r="CJ8" i="10" s="1"/>
  <c r="Z12" i="9"/>
  <c r="CC8" i="10" s="1"/>
  <c r="S12" i="9"/>
  <c r="L12" i="9"/>
  <c r="AN11" i="9"/>
  <c r="AG11" i="9"/>
  <c r="CJ7" i="10" s="1"/>
  <c r="CJ9" i="10" s="1"/>
  <c r="Z11" i="9"/>
  <c r="CC7" i="10" s="1"/>
  <c r="CC9" i="10" s="1"/>
  <c r="S11" i="9"/>
  <c r="BV7" i="10" s="1"/>
  <c r="AN8" i="9"/>
  <c r="L8" i="9"/>
  <c r="L7" i="9"/>
  <c r="L6" i="9"/>
  <c r="L5" i="9"/>
  <c r="AH32" i="8"/>
  <c r="AB32" i="8"/>
  <c r="S32" i="8"/>
  <c r="N32" i="8"/>
  <c r="AO31" i="8"/>
  <c r="AO30" i="8"/>
  <c r="AB18" i="8"/>
  <c r="B16" i="9" s="1"/>
  <c r="AN7" i="10" l="1"/>
  <c r="CQ7" i="10"/>
  <c r="CQ9" i="10" s="1"/>
  <c r="S8" i="10"/>
  <c r="BV8" i="10"/>
  <c r="BV9" i="10" s="1"/>
  <c r="L8" i="10"/>
  <c r="BO8" i="10"/>
  <c r="L7" i="10"/>
  <c r="BO7" i="10"/>
  <c r="X5" i="11"/>
  <c r="X5" i="24"/>
  <c r="AG8" i="10"/>
  <c r="AN8" i="10"/>
  <c r="AN9" i="10" s="1"/>
  <c r="S7" i="10"/>
  <c r="Z7" i="10"/>
  <c r="AG7" i="10"/>
  <c r="Z8" i="10"/>
  <c r="J11" i="11"/>
  <c r="AN7" i="9"/>
  <c r="AO32" i="8"/>
  <c r="V11" i="11"/>
  <c r="M18" i="8"/>
  <c r="B21" i="11" s="1"/>
  <c r="L13" i="9"/>
  <c r="AU11" i="9"/>
  <c r="S13" i="9"/>
  <c r="Z13" i="9"/>
  <c r="AG13" i="9"/>
  <c r="AN13" i="9"/>
  <c r="AU12" i="9"/>
  <c r="AG9" i="10" l="1"/>
  <c r="CX8" i="10"/>
  <c r="S9" i="10"/>
  <c r="L9" i="10"/>
  <c r="CH12" i="10"/>
  <c r="B15" i="9"/>
  <c r="AU8" i="10"/>
  <c r="CL12" i="10"/>
  <c r="CT12" i="10"/>
  <c r="AM19" i="8"/>
  <c r="AQ19" i="8" s="1"/>
  <c r="S6" i="24" s="1"/>
  <c r="CD12" i="10"/>
  <c r="AY12" i="10"/>
  <c r="Q5" i="11"/>
  <c r="Q5" i="24"/>
  <c r="B27" i="24"/>
  <c r="BN12" i="10"/>
  <c r="CX12" i="10"/>
  <c r="BR12" i="10"/>
  <c r="BV12" i="10"/>
  <c r="DB12" i="10"/>
  <c r="BO9" i="10"/>
  <c r="CX9" i="10" s="1"/>
  <c r="CX7" i="10"/>
  <c r="Z9" i="10"/>
  <c r="O13" i="13"/>
  <c r="L13" i="13"/>
  <c r="AQ12" i="10"/>
  <c r="AU12" i="10"/>
  <c r="S16" i="9"/>
  <c r="K12" i="10"/>
  <c r="AI16" i="9"/>
  <c r="O12" i="10"/>
  <c r="AE16" i="9"/>
  <c r="S12" i="10"/>
  <c r="AA16" i="9"/>
  <c r="AI12" i="10"/>
  <c r="AE12" i="10"/>
  <c r="AA12" i="10"/>
  <c r="AY16" i="9"/>
  <c r="AU16" i="9"/>
  <c r="AQ16" i="9"/>
  <c r="AU7" i="10"/>
  <c r="F13" i="13"/>
  <c r="AA10" i="11"/>
  <c r="R12" i="13"/>
  <c r="I13" i="13"/>
  <c r="AU13" i="9"/>
  <c r="C13" i="13"/>
  <c r="R11" i="13"/>
  <c r="AB14" i="9"/>
  <c r="AU9" i="10" l="1"/>
  <c r="B33" i="24"/>
  <c r="B30" i="24"/>
  <c r="B24" i="11"/>
  <c r="B24" i="24"/>
  <c r="Q6" i="11"/>
  <c r="Q6" i="24"/>
  <c r="B27" i="11"/>
  <c r="B21" i="24"/>
  <c r="B36" i="24"/>
  <c r="S6" i="11"/>
  <c r="R13" i="13"/>
  <c r="AR14" i="9"/>
</calcChain>
</file>

<file path=xl/sharedStrings.xml><?xml version="1.0" encoding="utf-8"?>
<sst xmlns="http://schemas.openxmlformats.org/spreadsheetml/2006/main" count="1665" uniqueCount="409">
  <si>
    <t>様式１</t>
    <rPh sb="0" eb="2">
      <t>ヨウシキ</t>
    </rPh>
    <phoneticPr fontId="11"/>
  </si>
  <si>
    <t>山口県十種ヶ峰青少年自然の家使用許可申請書</t>
    <rPh sb="0" eb="3">
      <t>ヤマグチケン</t>
    </rPh>
    <rPh sb="3" eb="7">
      <t>トクサガミネ</t>
    </rPh>
    <rPh sb="7" eb="10">
      <t>セイショウネン</t>
    </rPh>
    <rPh sb="10" eb="12">
      <t>シゼン</t>
    </rPh>
    <rPh sb="13" eb="14">
      <t>イエ</t>
    </rPh>
    <rPh sb="14" eb="16">
      <t>シヨウ</t>
    </rPh>
    <rPh sb="16" eb="18">
      <t>キョカ</t>
    </rPh>
    <rPh sb="18" eb="21">
      <t>シンセイショ</t>
    </rPh>
    <phoneticPr fontId="11"/>
  </si>
  <si>
    <t>令和</t>
    <rPh sb="0" eb="2">
      <t>レイワ</t>
    </rPh>
    <phoneticPr fontId="7"/>
  </si>
  <si>
    <t>年（</t>
    <rPh sb="0" eb="1">
      <t>ネン</t>
    </rPh>
    <phoneticPr fontId="7"/>
  </si>
  <si>
    <t>年）</t>
    <rPh sb="0" eb="1">
      <t>ネン</t>
    </rPh>
    <phoneticPr fontId="7"/>
  </si>
  <si>
    <t>月</t>
    <rPh sb="0" eb="1">
      <t>ガツ</t>
    </rPh>
    <phoneticPr fontId="7"/>
  </si>
  <si>
    <t>日</t>
  </si>
  <si>
    <t>山口県十種ヶ峰青少年自然の家所長　様</t>
    <rPh sb="3" eb="4">
      <t>ジュウ</t>
    </rPh>
    <rPh sb="4" eb="5">
      <t>タネ</t>
    </rPh>
    <rPh sb="6" eb="7">
      <t>ミネ</t>
    </rPh>
    <rPh sb="7" eb="10">
      <t>セイショウネン</t>
    </rPh>
    <rPh sb="10" eb="12">
      <t>シゼン</t>
    </rPh>
    <rPh sb="13" eb="14">
      <t>イエ</t>
    </rPh>
    <rPh sb="14" eb="16">
      <t>ショチョウ</t>
    </rPh>
    <rPh sb="17" eb="18">
      <t>サマ</t>
    </rPh>
    <phoneticPr fontId="11"/>
  </si>
  <si>
    <t>郵便番号</t>
    <rPh sb="0" eb="2">
      <t>ユウビン</t>
    </rPh>
    <rPh sb="2" eb="4">
      <t>バンゴウ</t>
    </rPh>
    <phoneticPr fontId="11"/>
  </si>
  <si>
    <t>75△-16××</t>
    <phoneticPr fontId="7"/>
  </si>
  <si>
    <t>申請者</t>
    <rPh sb="0" eb="3">
      <t>シンセイシャ</t>
    </rPh>
    <phoneticPr fontId="11"/>
  </si>
  <si>
    <t>住所</t>
    <rPh sb="0" eb="1">
      <t>ジュウ</t>
    </rPh>
    <rPh sb="1" eb="2">
      <t>ショ</t>
    </rPh>
    <phoneticPr fontId="11"/>
  </si>
  <si>
    <t>山口市阿東嘉年下18△△-×</t>
    <phoneticPr fontId="7"/>
  </si>
  <si>
    <t>団体名</t>
    <rPh sb="0" eb="2">
      <t>ダンタイ</t>
    </rPh>
    <rPh sb="2" eb="3">
      <t>メイ</t>
    </rPh>
    <phoneticPr fontId="11"/>
  </si>
  <si>
    <t>〇〇地区小学校連合</t>
    <phoneticPr fontId="7"/>
  </si>
  <si>
    <t>代表者
役職・氏名　</t>
    <rPh sb="0" eb="3">
      <t>ダイヒョウシャ</t>
    </rPh>
    <rPh sb="4" eb="6">
      <t>ヤクショク</t>
    </rPh>
    <rPh sb="7" eb="9">
      <t>シメイ</t>
    </rPh>
    <phoneticPr fontId="11"/>
  </si>
  <si>
    <t>◆◆小学校　校長　□□ □□</t>
    <phoneticPr fontId="7"/>
  </si>
  <si>
    <t>下記のとおり山口県十種ヶ峰青少年自然の家の使用許可を受けたいので、関係書類を添えて申請します。</t>
    <phoneticPr fontId="7" type="Hiragana" alignment="distributed"/>
  </si>
  <si>
    <t>　</t>
    <phoneticPr fontId="11"/>
  </si>
  <si>
    <t>記</t>
    <rPh sb="0" eb="1">
      <t>キ</t>
    </rPh>
    <phoneticPr fontId="11"/>
  </si>
  <si>
    <t>使用日時</t>
    <rPh sb="0" eb="2">
      <t>シヨウ</t>
    </rPh>
    <rPh sb="2" eb="4">
      <t>ニチジ</t>
    </rPh>
    <phoneticPr fontId="11"/>
  </si>
  <si>
    <t>年</t>
    <rPh sb="0" eb="1">
      <t>ネン</t>
    </rPh>
    <phoneticPr fontId="7"/>
  </si>
  <si>
    <t>日</t>
    <rPh sb="0" eb="1">
      <t>ニチ</t>
    </rPh>
    <phoneticPr fontId="7"/>
  </si>
  <si>
    <t>時から</t>
    <rPh sb="0" eb="1">
      <t>ジ</t>
    </rPh>
    <phoneticPr fontId="7"/>
  </si>
  <si>
    <t>月</t>
    <rPh sb="0" eb="1">
      <t>ツキ</t>
    </rPh>
    <phoneticPr fontId="7"/>
  </si>
  <si>
    <t>時まで</t>
    <rPh sb="0" eb="1">
      <t>ジ</t>
    </rPh>
    <phoneticPr fontId="7"/>
  </si>
  <si>
    <t>泊</t>
    <rPh sb="0" eb="1">
      <t>ハク</t>
    </rPh>
    <phoneticPr fontId="7"/>
  </si>
  <si>
    <t>使用目的</t>
    <rPh sb="0" eb="2">
      <t>シヨウ</t>
    </rPh>
    <rPh sb="2" eb="4">
      <t>モクテキ</t>
    </rPh>
    <phoneticPr fontId="11"/>
  </si>
  <si>
    <t>使用者内訳</t>
    <rPh sb="0" eb="3">
      <t>シヨウシャ</t>
    </rPh>
    <rPh sb="3" eb="5">
      <t>ウチワケ</t>
    </rPh>
    <phoneticPr fontId="11"/>
  </si>
  <si>
    <t>研修会名</t>
    <rPh sb="0" eb="3">
      <t>ケンシュウカイ</t>
    </rPh>
    <rPh sb="3" eb="4">
      <t>メイ</t>
    </rPh>
    <phoneticPr fontId="11"/>
  </si>
  <si>
    <t>学年又は
年齢構成</t>
    <rPh sb="0" eb="2">
      <t>ガクネン</t>
    </rPh>
    <rPh sb="2" eb="3">
      <t>マタ</t>
    </rPh>
    <rPh sb="5" eb="9">
      <t>ネンレイコウセイ</t>
    </rPh>
    <phoneticPr fontId="11"/>
  </si>
  <si>
    <t>連絡先</t>
    <rPh sb="0" eb="3">
      <t>レンラクサキ</t>
    </rPh>
    <phoneticPr fontId="7"/>
  </si>
  <si>
    <t>〒</t>
    <phoneticPr fontId="11"/>
  </si>
  <si>
    <t>住所</t>
    <rPh sb="0" eb="2">
      <t>ジュウショ</t>
    </rPh>
    <phoneticPr fontId="7"/>
  </si>
  <si>
    <t>担当者</t>
    <rPh sb="0" eb="3">
      <t>タントウシャ</t>
    </rPh>
    <phoneticPr fontId="11"/>
  </si>
  <si>
    <t>TEL</t>
    <phoneticPr fontId="7"/>
  </si>
  <si>
    <t>(08△)-9××-00□□</t>
    <phoneticPr fontId="7"/>
  </si>
  <si>
    <t>役職・氏名</t>
    <rPh sb="0" eb="2">
      <t>ヤクショク</t>
    </rPh>
    <rPh sb="3" eb="5">
      <t>シメイ</t>
    </rPh>
    <phoneticPr fontId="7"/>
  </si>
  <si>
    <t>FAX</t>
    <phoneticPr fontId="7"/>
  </si>
  <si>
    <t>(08△)-9××-00◇◇</t>
    <phoneticPr fontId="7"/>
  </si>
  <si>
    <t>E-mail</t>
    <phoneticPr fontId="11"/>
  </si>
  <si>
    <t>tokusagamine.△△＠××.com</t>
    <phoneticPr fontId="7"/>
  </si>
  <si>
    <t>参加者数</t>
    <rPh sb="0" eb="3">
      <t>さんかしゃ</t>
    </rPh>
    <rPh sb="3" eb="4">
      <t>すう</t>
    </rPh>
    <phoneticPr fontId="7" type="Hiragana" alignment="distributed"/>
  </si>
  <si>
    <t>研修生</t>
    <rPh sb="0" eb="3">
      <t>ケンシュウセイ</t>
    </rPh>
    <phoneticPr fontId="11"/>
  </si>
  <si>
    <t>引率者</t>
    <rPh sb="0" eb="3">
      <t>インソツシャ</t>
    </rPh>
    <phoneticPr fontId="7"/>
  </si>
  <si>
    <t>計</t>
    <rPh sb="0" eb="1">
      <t>けい</t>
    </rPh>
    <phoneticPr fontId="7" type="Hiragana" alignment="distributed"/>
  </si>
  <si>
    <t>１９歳未満</t>
    <rPh sb="2" eb="3">
      <t>さい</t>
    </rPh>
    <rPh sb="3" eb="5">
      <t>みまん</t>
    </rPh>
    <phoneticPr fontId="7" type="Hiragana" alignment="distributed"/>
  </si>
  <si>
    <t>２５歳以下</t>
    <rPh sb="2" eb="5">
      <t>さいいか</t>
    </rPh>
    <phoneticPr fontId="7" type="Hiragana" alignment="distributed"/>
  </si>
  <si>
    <t>２６歳以上</t>
    <rPh sb="2" eb="3">
      <t>さい</t>
    </rPh>
    <rPh sb="3" eb="5">
      <t>いじょう</t>
    </rPh>
    <phoneticPr fontId="7" type="Hiragana" alignment="distributed"/>
  </si>
  <si>
    <t>２５歳以下</t>
    <rPh sb="2" eb="3">
      <t>さい</t>
    </rPh>
    <rPh sb="3" eb="5">
      <t>いか</t>
    </rPh>
    <phoneticPr fontId="7" type="Hiragana" alignment="distributed"/>
  </si>
  <si>
    <t>男</t>
    <rPh sb="0" eb="1">
      <t>おとこ</t>
    </rPh>
    <phoneticPr fontId="7" type="Hiragana" alignment="distributed"/>
  </si>
  <si>
    <t>女</t>
    <rPh sb="0" eb="1">
      <t>おんな</t>
    </rPh>
    <phoneticPr fontId="7" type="Hiragana" alignment="distributed"/>
  </si>
  <si>
    <t>研修計画上特に依頼したい事項</t>
    <rPh sb="0" eb="2">
      <t>ケンシュウ</t>
    </rPh>
    <rPh sb="2" eb="5">
      <t>ケイカクジョウ</t>
    </rPh>
    <rPh sb="5" eb="6">
      <t>トク</t>
    </rPh>
    <rPh sb="7" eb="9">
      <t>イライ</t>
    </rPh>
    <rPh sb="12" eb="14">
      <t>ジコウ</t>
    </rPh>
    <phoneticPr fontId="11"/>
  </si>
  <si>
    <t>【添付書類】</t>
    <rPh sb="1" eb="3">
      <t>テンプ</t>
    </rPh>
    <rPh sb="3" eb="5">
      <t>ショルイ</t>
    </rPh>
    <phoneticPr fontId="11"/>
  </si>
  <si>
    <t>　１　研修計画書</t>
    <rPh sb="3" eb="7">
      <t>ケンシュウケイカク</t>
    </rPh>
    <rPh sb="7" eb="8">
      <t>ショ</t>
    </rPh>
    <phoneticPr fontId="7"/>
  </si>
  <si>
    <t>　２　氏名、性別及び学年又は年齢を記載した参加者名簿</t>
    <rPh sb="3" eb="5">
      <t>シメイ</t>
    </rPh>
    <rPh sb="6" eb="8">
      <t>セイベツ</t>
    </rPh>
    <rPh sb="8" eb="9">
      <t>オヨ</t>
    </rPh>
    <rPh sb="10" eb="12">
      <t>ガクネン</t>
    </rPh>
    <rPh sb="12" eb="13">
      <t>マタ</t>
    </rPh>
    <rPh sb="14" eb="16">
      <t>ネンレイ</t>
    </rPh>
    <rPh sb="17" eb="19">
      <t>キサイ</t>
    </rPh>
    <rPh sb="21" eb="23">
      <t>サンカ</t>
    </rPh>
    <rPh sb="23" eb="24">
      <t>シャ</t>
    </rPh>
    <rPh sb="24" eb="26">
      <t>メイボ</t>
    </rPh>
    <phoneticPr fontId="7"/>
  </si>
  <si>
    <t>　注）申請者の住所及び氏名は、法人にあっては、その主たる事務所の所在地並びに名称及び
　　　代表者氏名を記入すること</t>
    <rPh sb="1" eb="2">
      <t>チュウ</t>
    </rPh>
    <phoneticPr fontId="11"/>
  </si>
  <si>
    <t>研　　修　　計　　画　　書　　</t>
    <rPh sb="0" eb="1">
      <t>ケン</t>
    </rPh>
    <rPh sb="3" eb="4">
      <t>オサム</t>
    </rPh>
    <rPh sb="6" eb="7">
      <t>ケイ</t>
    </rPh>
    <rPh sb="9" eb="10">
      <t>ガ</t>
    </rPh>
    <rPh sb="12" eb="13">
      <t>ショ</t>
    </rPh>
    <phoneticPr fontId="7"/>
  </si>
  <si>
    <t>地区</t>
    <rPh sb="0" eb="2">
      <t>チク</t>
    </rPh>
    <phoneticPr fontId="7"/>
  </si>
  <si>
    <t>過去入所有無</t>
    <rPh sb="0" eb="2">
      <t>カコ</t>
    </rPh>
    <rPh sb="2" eb="4">
      <t>ニュウショ</t>
    </rPh>
    <rPh sb="4" eb="6">
      <t>ウム</t>
    </rPh>
    <phoneticPr fontId="7"/>
  </si>
  <si>
    <t>団体名</t>
    <rPh sb="0" eb="3">
      <t>ダンタイメイ</t>
    </rPh>
    <phoneticPr fontId="7"/>
  </si>
  <si>
    <t>研修会名</t>
    <rPh sb="0" eb="3">
      <t>ケンシュウカイ</t>
    </rPh>
    <rPh sb="3" eb="4">
      <t>メイ</t>
    </rPh>
    <phoneticPr fontId="7"/>
  </si>
  <si>
    <t>研修目的</t>
    <rPh sb="0" eb="4">
      <t>ケンシュウモクテキ</t>
    </rPh>
    <phoneticPr fontId="7"/>
  </si>
  <si>
    <t>ふりがな</t>
    <phoneticPr fontId="7"/>
  </si>
  <si>
    <t>氏名</t>
    <rPh sb="0" eb="2">
      <t>シメイ</t>
    </rPh>
    <phoneticPr fontId="7"/>
  </si>
  <si>
    <t>参加者数</t>
    <rPh sb="0" eb="3">
      <t>サンカシャ</t>
    </rPh>
    <rPh sb="3" eb="4">
      <t>カズ</t>
    </rPh>
    <phoneticPr fontId="7"/>
  </si>
  <si>
    <t>研修生</t>
    <rPh sb="0" eb="3">
      <t>ケンシュウセイ</t>
    </rPh>
    <phoneticPr fontId="7"/>
  </si>
  <si>
    <t>引率者</t>
    <rPh sb="0" eb="2">
      <t>インソツ</t>
    </rPh>
    <rPh sb="2" eb="3">
      <t>シャ</t>
    </rPh>
    <phoneticPr fontId="7"/>
  </si>
  <si>
    <t>計</t>
    <rPh sb="0" eb="1">
      <t>ケイ</t>
    </rPh>
    <phoneticPr fontId="7"/>
  </si>
  <si>
    <t>１９歳未満</t>
    <rPh sb="2" eb="3">
      <t>サイ</t>
    </rPh>
    <rPh sb="3" eb="5">
      <t>ミマン</t>
    </rPh>
    <phoneticPr fontId="7"/>
  </si>
  <si>
    <t>２５歳以下</t>
    <rPh sb="2" eb="3">
      <t>サイ</t>
    </rPh>
    <rPh sb="3" eb="5">
      <t>イカ</t>
    </rPh>
    <phoneticPr fontId="7"/>
  </si>
  <si>
    <t>２６歳以上</t>
    <rPh sb="2" eb="3">
      <t>サイ</t>
    </rPh>
    <rPh sb="3" eb="5">
      <t>イジョウ</t>
    </rPh>
    <phoneticPr fontId="7"/>
  </si>
  <si>
    <t>男</t>
    <rPh sb="0" eb="1">
      <t>オトコ</t>
    </rPh>
    <phoneticPr fontId="7"/>
  </si>
  <si>
    <t>女</t>
    <rPh sb="0" eb="1">
      <t>オンナ</t>
    </rPh>
    <phoneticPr fontId="7"/>
  </si>
  <si>
    <t>１日目</t>
    <rPh sb="1" eb="3">
      <t>ニチメ</t>
    </rPh>
    <phoneticPr fontId="7"/>
  </si>
  <si>
    <t>２日目</t>
    <rPh sb="1" eb="3">
      <t>ニチメ</t>
    </rPh>
    <phoneticPr fontId="7"/>
  </si>
  <si>
    <t>３日目</t>
    <rPh sb="1" eb="3">
      <t>ニチメ</t>
    </rPh>
    <phoneticPr fontId="7"/>
  </si>
  <si>
    <t>曜日</t>
    <rPh sb="0" eb="2">
      <t>ヨウビ</t>
    </rPh>
    <phoneticPr fontId="7"/>
  </si>
  <si>
    <t>来所方法</t>
    <phoneticPr fontId="7"/>
  </si>
  <si>
    <t>車（</t>
    <rPh sb="0" eb="1">
      <t>クルマ</t>
    </rPh>
    <phoneticPr fontId="7"/>
  </si>
  <si>
    <t>台）</t>
    <rPh sb="0" eb="1">
      <t>ダイ</t>
    </rPh>
    <phoneticPr fontId="7"/>
  </si>
  <si>
    <t>バス（</t>
    <phoneticPr fontId="7"/>
  </si>
  <si>
    <t>中型</t>
  </si>
  <si>
    <t>、</t>
    <phoneticPr fontId="7"/>
  </si>
  <si>
    <r>
      <rPr>
        <sz val="12"/>
        <color theme="1"/>
        <rFont val="游ゴシック"/>
        <family val="3"/>
        <charset val="128"/>
        <scheme val="minor"/>
      </rPr>
      <t>台</t>
    </r>
    <r>
      <rPr>
        <sz val="11"/>
        <color theme="1"/>
        <rFont val="游ゴシック"/>
        <family val="2"/>
        <charset val="128"/>
        <scheme val="minor"/>
      </rPr>
      <t>）</t>
    </r>
    <rPh sb="0" eb="1">
      <t>ダイ</t>
    </rPh>
    <phoneticPr fontId="7"/>
  </si>
  <si>
    <t>備考〔</t>
    <rPh sb="0" eb="2">
      <t>ビコウ</t>
    </rPh>
    <phoneticPr fontId="7"/>
  </si>
  <si>
    <t>〕</t>
    <phoneticPr fontId="7"/>
  </si>
  <si>
    <t>入所日最終打合せ</t>
    <rPh sb="0" eb="3">
      <t>ニュウショビ</t>
    </rPh>
    <rPh sb="3" eb="5">
      <t>サイシュウ</t>
    </rPh>
    <rPh sb="5" eb="7">
      <t>ウチアワ</t>
    </rPh>
    <phoneticPr fontId="7"/>
  </si>
  <si>
    <t>電話</t>
    <rPh sb="0" eb="2">
      <t>デンワ</t>
    </rPh>
    <phoneticPr fontId="7"/>
  </si>
  <si>
    <t>（電話予定時刻、</t>
    <rPh sb="1" eb="3">
      <t>デンワ</t>
    </rPh>
    <rPh sb="3" eb="7">
      <t>ヨテイジコク</t>
    </rPh>
    <phoneticPr fontId="7"/>
  </si>
  <si>
    <t xml:space="preserve">頃 ） </t>
    <rPh sb="0" eb="1">
      <t>ゴロ</t>
    </rPh>
    <phoneticPr fontId="7"/>
  </si>
  <si>
    <t xml:space="preserve"> 代表者が早めに来所</t>
    <rPh sb="1" eb="4">
      <t>ダイヒョウシャ</t>
    </rPh>
    <rPh sb="5" eb="6">
      <t>ハヤ</t>
    </rPh>
    <rPh sb="8" eb="10">
      <t>ライショ</t>
    </rPh>
    <phoneticPr fontId="7"/>
  </si>
  <si>
    <t>（来所予定時刻、</t>
    <rPh sb="1" eb="3">
      <t>ライショ</t>
    </rPh>
    <rPh sb="3" eb="7">
      <t>ヨテイジコク</t>
    </rPh>
    <phoneticPr fontId="7"/>
  </si>
  <si>
    <t>頃）</t>
    <rPh sb="0" eb="1">
      <t>コロ</t>
    </rPh>
    <phoneticPr fontId="7"/>
  </si>
  <si>
    <t>起床・身辺整理</t>
    <rPh sb="0" eb="2">
      <t>キショウ</t>
    </rPh>
    <rPh sb="3" eb="7">
      <t>シンペンセイリ</t>
    </rPh>
    <phoneticPr fontId="7"/>
  </si>
  <si>
    <t xml:space="preserve">校旗・団旗 </t>
    <phoneticPr fontId="7"/>
  </si>
  <si>
    <t>有</t>
    <rPh sb="0" eb="1">
      <t>ア</t>
    </rPh>
    <phoneticPr fontId="7"/>
  </si>
  <si>
    <t>無</t>
    <rPh sb="0" eb="1">
      <t>ナシ</t>
    </rPh>
    <phoneticPr fontId="7"/>
  </si>
  <si>
    <t>朝のつどい</t>
    <rPh sb="0" eb="1">
      <t>アサ</t>
    </rPh>
    <phoneticPr fontId="7"/>
  </si>
  <si>
    <t>入退所式進行</t>
    <rPh sb="3" eb="4">
      <t>シキ</t>
    </rPh>
    <phoneticPr fontId="7"/>
  </si>
  <si>
    <t>団体</t>
    <rPh sb="0" eb="2">
      <t>ダンタイ</t>
    </rPh>
    <phoneticPr fontId="7"/>
  </si>
  <si>
    <t>所</t>
    <rPh sb="0" eb="1">
      <t>ショ</t>
    </rPh>
    <phoneticPr fontId="7"/>
  </si>
  <si>
    <t>有</t>
    <rPh sb="0" eb="1">
      <t>アリ</t>
    </rPh>
    <phoneticPr fontId="7"/>
  </si>
  <si>
    <t>清掃</t>
    <rPh sb="0" eb="2">
      <t>セイソウ</t>
    </rPh>
    <phoneticPr fontId="7"/>
  </si>
  <si>
    <t>研修生挨拶</t>
    <rPh sb="0" eb="3">
      <t>ケンシュウセイ</t>
    </rPh>
    <rPh sb="3" eb="5">
      <t>アイサツ</t>
    </rPh>
    <phoneticPr fontId="7"/>
  </si>
  <si>
    <r>
      <t>所長</t>
    </r>
    <r>
      <rPr>
        <sz val="6"/>
        <color theme="1"/>
        <rFont val="游ゴシック"/>
        <family val="3"/>
        <charset val="128"/>
        <scheme val="minor"/>
      </rPr>
      <t>へ</t>
    </r>
    <rPh sb="0" eb="2">
      <t>ショチョウ</t>
    </rPh>
    <phoneticPr fontId="7"/>
  </si>
  <si>
    <r>
      <t>研修生</t>
    </r>
    <r>
      <rPr>
        <sz val="6"/>
        <color theme="1"/>
        <rFont val="游ゴシック"/>
        <family val="3"/>
        <charset val="128"/>
        <scheme val="minor"/>
      </rPr>
      <t>へ</t>
    </r>
    <rPh sb="0" eb="3">
      <t>ケンシュウセイ</t>
    </rPh>
    <phoneticPr fontId="7"/>
  </si>
  <si>
    <t>朝食</t>
    <rPh sb="0" eb="2">
      <t>チョウショク</t>
    </rPh>
    <phoneticPr fontId="7"/>
  </si>
  <si>
    <t>舎・パン</t>
  </si>
  <si>
    <t>)</t>
    <phoneticPr fontId="7"/>
  </si>
  <si>
    <t>人</t>
    <rPh sb="0" eb="1">
      <t>ニン</t>
    </rPh>
    <phoneticPr fontId="7"/>
  </si>
  <si>
    <t>舎・ご飯</t>
  </si>
  <si>
    <t>退所点検</t>
    <rPh sb="0" eb="4">
      <t>タイショテンケン</t>
    </rPh>
    <phoneticPr fontId="7"/>
  </si>
  <si>
    <t>CDプレイヤー貸出希望</t>
    <rPh sb="7" eb="9">
      <t>カシダシ</t>
    </rPh>
    <rPh sb="9" eb="11">
      <t>キボウ</t>
    </rPh>
    <phoneticPr fontId="7"/>
  </si>
  <si>
    <r>
      <t xml:space="preserve">研修
</t>
    </r>
    <r>
      <rPr>
        <sz val="6"/>
        <color theme="1"/>
        <rFont val="游ゴシック"/>
        <family val="3"/>
        <charset val="128"/>
        <scheme val="minor"/>
      </rPr>
      <t>（9:00～12:00）　</t>
    </r>
    <rPh sb="0" eb="2">
      <t>ケンシュウ</t>
    </rPh>
    <phoneticPr fontId="7"/>
  </si>
  <si>
    <t>１０：３０　 　入所</t>
    <rPh sb="8" eb="10">
      <t>ニュウショ</t>
    </rPh>
    <phoneticPr fontId="12"/>
  </si>
  <si>
    <t>９：００～　森のチャレンジコース　４G</t>
    <rPh sb="6" eb="7">
      <t>モリ</t>
    </rPh>
    <phoneticPr fontId="12"/>
  </si>
  <si>
    <t>９：００～　十種ヶ峰登山（少雨実施）</t>
    <rPh sb="6" eb="10">
      <t>トクサガミネ</t>
    </rPh>
    <rPh sb="10" eb="12">
      <t>トザン</t>
    </rPh>
    <rPh sb="13" eb="15">
      <t>ショウウ</t>
    </rPh>
    <rPh sb="15" eb="17">
      <t>ジッシ</t>
    </rPh>
    <phoneticPr fontId="12"/>
  </si>
  <si>
    <t>１０：４０～　入所式</t>
    <rPh sb="7" eb="9">
      <t>ニュウショ</t>
    </rPh>
    <rPh sb="9" eb="10">
      <t>シキ</t>
    </rPh>
    <phoneticPr fontId="12"/>
  </si>
  <si>
    <t>　　　　　　（１０人班×４グループ）</t>
    <rPh sb="9" eb="10">
      <t>ニン</t>
    </rPh>
    <rPh sb="10" eb="11">
      <t>ハン</t>
    </rPh>
    <phoneticPr fontId="12"/>
  </si>
  <si>
    <t>※昼食９：００までに受取り希望</t>
    <rPh sb="1" eb="3">
      <t>チュウショク</t>
    </rPh>
    <rPh sb="10" eb="12">
      <t>ウケトリ</t>
    </rPh>
    <rPh sb="13" eb="15">
      <t>キボウ</t>
    </rPh>
    <phoneticPr fontId="12"/>
  </si>
  <si>
    <t>　　　　　　　オリエンテーション</t>
    <phoneticPr fontId="7"/>
  </si>
  <si>
    <t>１１：００～　全体AFPY</t>
    <rPh sb="7" eb="9">
      <t>ゼンタイ</t>
    </rPh>
    <phoneticPr fontId="12"/>
  </si>
  <si>
    <t>昼食</t>
    <rPh sb="0" eb="2">
      <t>チュウショク</t>
    </rPh>
    <phoneticPr fontId="7"/>
  </si>
  <si>
    <t>持参</t>
  </si>
  <si>
    <t>幕の内</t>
  </si>
  <si>
    <t>むすび</t>
  </si>
  <si>
    <r>
      <t xml:space="preserve">研修
</t>
    </r>
    <r>
      <rPr>
        <sz val="6"/>
        <color theme="1"/>
        <rFont val="游ゴシック"/>
        <family val="3"/>
        <charset val="128"/>
        <scheme val="minor"/>
      </rPr>
      <t>（13:00～16:30）</t>
    </r>
    <rPh sb="0" eb="2">
      <t>ケンシュウ</t>
    </rPh>
    <phoneticPr fontId="7"/>
  </si>
  <si>
    <t>１３：００～　森のチャレンジコース</t>
    <rPh sb="7" eb="8">
      <t>モリ</t>
    </rPh>
    <phoneticPr fontId="12"/>
  </si>
  <si>
    <t>１３：００～　自主研修</t>
    <rPh sb="7" eb="11">
      <t>ジシュケンシュウ</t>
    </rPh>
    <phoneticPr fontId="12"/>
  </si>
  <si>
    <t>　　　　　　　※午前中同様</t>
    <rPh sb="8" eb="11">
      <t>ゴゼンチュウ</t>
    </rPh>
    <rPh sb="11" eb="13">
      <t>ドウヨウ</t>
    </rPh>
    <phoneticPr fontId="12"/>
  </si>
  <si>
    <t>　　　　　　　（班別活動、振り返り）</t>
    <rPh sb="8" eb="10">
      <t>ハンベツ</t>
    </rPh>
    <rPh sb="10" eb="12">
      <t>カツドウ</t>
    </rPh>
    <rPh sb="13" eb="14">
      <t>フ</t>
    </rPh>
    <rPh sb="15" eb="16">
      <t>カエ</t>
    </rPh>
    <phoneticPr fontId="12"/>
  </si>
  <si>
    <t>１３：５０～　退所式</t>
    <rPh sb="7" eb="9">
      <t>タイショ</t>
    </rPh>
    <rPh sb="9" eb="10">
      <t>シキ</t>
    </rPh>
    <phoneticPr fontId="12"/>
  </si>
  <si>
    <t>１６：００頃　野外炊事片付け・点検</t>
    <rPh sb="5" eb="6">
      <t>ゴロ</t>
    </rPh>
    <rPh sb="7" eb="11">
      <t>ヤガイスイジ</t>
    </rPh>
    <rPh sb="11" eb="13">
      <t>カタヅ</t>
    </rPh>
    <rPh sb="15" eb="17">
      <t>テンケン</t>
    </rPh>
    <phoneticPr fontId="12"/>
  </si>
  <si>
    <t>１４：００　　 退所</t>
    <rPh sb="8" eb="10">
      <t>タイショ</t>
    </rPh>
    <phoneticPr fontId="12"/>
  </si>
  <si>
    <t>夕べのつどい</t>
    <rPh sb="0" eb="1">
      <t>ユウ</t>
    </rPh>
    <phoneticPr fontId="7"/>
  </si>
  <si>
    <t>夕食</t>
    <rPh sb="0" eb="2">
      <t>ユウショク</t>
    </rPh>
    <phoneticPr fontId="7"/>
  </si>
  <si>
    <t>野・カレー</t>
  </si>
  <si>
    <t>舎食</t>
  </si>
  <si>
    <t>入浴</t>
    <rPh sb="0" eb="2">
      <t>ニュウヨク</t>
    </rPh>
    <phoneticPr fontId="7"/>
  </si>
  <si>
    <r>
      <t xml:space="preserve">研修
</t>
    </r>
    <r>
      <rPr>
        <sz val="6"/>
        <color theme="1"/>
        <rFont val="游ゴシック"/>
        <family val="3"/>
        <charset val="128"/>
        <scheme val="minor"/>
      </rPr>
      <t>（19:30～21:00）
団体指導</t>
    </r>
    <rPh sb="0" eb="2">
      <t>ケンシュウ</t>
    </rPh>
    <rPh sb="17" eb="21">
      <t>ダンタイシドウ</t>
    </rPh>
    <phoneticPr fontId="7"/>
  </si>
  <si>
    <t>１９：３０～　自主研修</t>
    <rPh sb="7" eb="11">
      <t>ジシュケンシュウ</t>
    </rPh>
    <phoneticPr fontId="12"/>
  </si>
  <si>
    <t>（星空観察）※外部講師２名（博物館）　</t>
    <rPh sb="1" eb="5">
      <t>ホシゾラカンサツ</t>
    </rPh>
    <rPh sb="7" eb="11">
      <t>ガイブコウシ</t>
    </rPh>
    <rPh sb="12" eb="13">
      <t>メイ</t>
    </rPh>
    <rPh sb="14" eb="17">
      <t>ハクブツカン</t>
    </rPh>
    <phoneticPr fontId="12"/>
  </si>
  <si>
    <t>２０：３０～　班長会議</t>
    <rPh sb="7" eb="11">
      <t>ハンチョウカイギ</t>
    </rPh>
    <phoneticPr fontId="12"/>
  </si>
  <si>
    <t>自由・就寝準備</t>
    <rPh sb="0" eb="2">
      <t>ジユウ</t>
    </rPh>
    <rPh sb="3" eb="7">
      <t>シュウシンジュンビ</t>
    </rPh>
    <phoneticPr fontId="7"/>
  </si>
  <si>
    <t>就寝</t>
    <rPh sb="0" eb="2">
      <t>シュウシン</t>
    </rPh>
    <phoneticPr fontId="7"/>
  </si>
  <si>
    <t>研修上依頼したい内容などを具体的に記入してください。</t>
    <phoneticPr fontId="7"/>
  </si>
  <si>
    <t>配慮事項</t>
    <rPh sb="0" eb="4">
      <t>ハイリョジコウ</t>
    </rPh>
    <phoneticPr fontId="7"/>
  </si>
  <si>
    <t>特別支援学級３名（知的１・情緒２）、足骨折中の児童１名（当日見学の可能性有）</t>
    <phoneticPr fontId="7"/>
  </si>
  <si>
    <t>広報活動の許可</t>
    <phoneticPr fontId="7"/>
  </si>
  <si>
    <t>可</t>
    <rPh sb="0" eb="1">
      <t>カ</t>
    </rPh>
    <phoneticPr fontId="7"/>
  </si>
  <si>
    <t>不可</t>
    <rPh sb="0" eb="2">
      <t>フカ</t>
    </rPh>
    <phoneticPr fontId="7"/>
  </si>
  <si>
    <t>４日目</t>
    <rPh sb="1" eb="3">
      <t>ニチメ</t>
    </rPh>
    <phoneticPr fontId="7"/>
  </si>
  <si>
    <t>５日目</t>
    <rPh sb="1" eb="3">
      <t>ニチメ</t>
    </rPh>
    <phoneticPr fontId="7"/>
  </si>
  <si>
    <t>６日目</t>
    <rPh sb="1" eb="3">
      <t>ニチメ</t>
    </rPh>
    <phoneticPr fontId="7"/>
  </si>
  <si>
    <t>食　　堂　　注　　文　　表</t>
    <rPh sb="0" eb="1">
      <t>ショク</t>
    </rPh>
    <rPh sb="3" eb="4">
      <t>ドウ</t>
    </rPh>
    <rPh sb="6" eb="7">
      <t>チュウ</t>
    </rPh>
    <rPh sb="9" eb="10">
      <t>ブン</t>
    </rPh>
    <rPh sb="12" eb="13">
      <t>ヒョウ</t>
    </rPh>
    <phoneticPr fontId="7"/>
  </si>
  <si>
    <t>　研修団体名</t>
  </si>
  <si>
    <t>学年又は年齢構成</t>
    <rPh sb="4" eb="8">
      <t>ネンレイコウセイ</t>
    </rPh>
    <phoneticPr fontId="7"/>
  </si>
  <si>
    <t>研修期間</t>
    <phoneticPr fontId="7"/>
  </si>
  <si>
    <t>利用団体の担当者名</t>
  </si>
  <si>
    <t>～</t>
    <phoneticPr fontId="7"/>
  </si>
  <si>
    <t>団体担当者連絡先</t>
    <phoneticPr fontId="7"/>
  </si>
  <si>
    <t>１　参加人員</t>
  </si>
  <si>
    <t>研修生数</t>
  </si>
  <si>
    <t>計（Ａ）</t>
    <phoneticPr fontId="7"/>
  </si>
  <si>
    <t>引率者数</t>
  </si>
  <si>
    <t>計(Ｂ)</t>
    <rPh sb="0" eb="1">
      <t>ケイ</t>
    </rPh>
    <phoneticPr fontId="7"/>
  </si>
  <si>
    <t>総数
（Ａ＋Ｂ）</t>
    <rPh sb="0" eb="2">
      <t>ソウスウ</t>
    </rPh>
    <phoneticPr fontId="7"/>
  </si>
  <si>
    <t>２　食事関係</t>
  </si>
  <si>
    <r>
      <t xml:space="preserve">　 </t>
    </r>
    <r>
      <rPr>
        <b/>
        <sz val="14"/>
        <color rgb="FFFF0000"/>
        <rFont val="ＭＳ 明朝"/>
        <family val="1"/>
        <charset val="128"/>
      </rPr>
      <t>※食事等に関する経費は、【利用のてびき(P10)】をご覧ください。</t>
    </r>
    <rPh sb="3" eb="5">
      <t>ショクジ</t>
    </rPh>
    <rPh sb="5" eb="6">
      <t>トウ</t>
    </rPh>
    <rPh sb="7" eb="8">
      <t>カン</t>
    </rPh>
    <rPh sb="10" eb="12">
      <t>ケイヒ</t>
    </rPh>
    <rPh sb="29" eb="30">
      <t>ラン</t>
    </rPh>
    <phoneticPr fontId="7"/>
  </si>
  <si>
    <t>　 ※給水用お茶・紙パックまたはペットボトル飲料・補食菓子パンは、食堂に準備しておりますので
     記入時刻にお取りください。
   〇給水用お茶･･･食堂入口左白色の２段冷蔵庫【お茶タンクの出し入れ(保管)は団体でお願いします。】
   〇常温食材(飲み物、補食パンなど)･･･食堂内長机</t>
    <rPh sb="3" eb="6">
      <t>キュウスイヨウ</t>
    </rPh>
    <rPh sb="7" eb="8">
      <t>チャ</t>
    </rPh>
    <rPh sb="9" eb="10">
      <t>カミ</t>
    </rPh>
    <rPh sb="22" eb="24">
      <t>インリョウ</t>
    </rPh>
    <rPh sb="25" eb="26">
      <t>ホ</t>
    </rPh>
    <rPh sb="26" eb="27">
      <t>ショク</t>
    </rPh>
    <rPh sb="27" eb="29">
      <t>カシ</t>
    </rPh>
    <rPh sb="36" eb="38">
      <t>ジュンビ</t>
    </rPh>
    <rPh sb="52" eb="54">
      <t>キニュウ</t>
    </rPh>
    <rPh sb="54" eb="56">
      <t>ジコク</t>
    </rPh>
    <rPh sb="58" eb="59">
      <t>ト</t>
    </rPh>
    <rPh sb="70" eb="73">
      <t>キュウスイヨウ</t>
    </rPh>
    <rPh sb="74" eb="75">
      <t>チャ</t>
    </rPh>
    <rPh sb="78" eb="80">
      <t>ショクドウ</t>
    </rPh>
    <rPh sb="80" eb="82">
      <t>イリグチ</t>
    </rPh>
    <rPh sb="82" eb="83">
      <t>ヒダリ</t>
    </rPh>
    <rPh sb="83" eb="85">
      <t>ハクショク</t>
    </rPh>
    <rPh sb="87" eb="88">
      <t>ダン</t>
    </rPh>
    <rPh sb="88" eb="91">
      <t>レイゾウコ</t>
    </rPh>
    <rPh sb="93" eb="94">
      <t>チャ</t>
    </rPh>
    <rPh sb="98" eb="99">
      <t>ダ</t>
    </rPh>
    <rPh sb="100" eb="101">
      <t>イ</t>
    </rPh>
    <rPh sb="103" eb="105">
      <t>ホカン</t>
    </rPh>
    <rPh sb="107" eb="109">
      <t>ダンタイ</t>
    </rPh>
    <rPh sb="111" eb="112">
      <t>ネガ</t>
    </rPh>
    <rPh sb="123" eb="127">
      <t>ジョウオンショクザイ</t>
    </rPh>
    <rPh sb="128" eb="129">
      <t>ノ</t>
    </rPh>
    <rPh sb="130" eb="131">
      <t>モノ</t>
    </rPh>
    <rPh sb="132" eb="134">
      <t>ホショク</t>
    </rPh>
    <rPh sb="142" eb="144">
      <t>ショクドウ</t>
    </rPh>
    <rPh sb="144" eb="145">
      <t>ナイ</t>
    </rPh>
    <rPh sb="145" eb="146">
      <t>ナガ</t>
    </rPh>
    <rPh sb="146" eb="147">
      <t>ツクエ</t>
    </rPh>
    <phoneticPr fontId="7"/>
  </si>
  <si>
    <r>
      <t xml:space="preserve"> 日付記入
 例（〇</t>
    </r>
    <r>
      <rPr>
        <b/>
        <sz val="12"/>
        <color rgb="FFFF0000"/>
        <rFont val="ＭＳ Ｐゴシック"/>
        <family val="3"/>
        <charset val="128"/>
      </rPr>
      <t>/</t>
    </r>
    <r>
      <rPr>
        <sz val="12"/>
        <color theme="1"/>
        <rFont val="ＭＳ Ｐゴシック"/>
        <family val="3"/>
        <charset val="128"/>
      </rPr>
      <t>〇〇）</t>
    </r>
    <rPh sb="7" eb="8">
      <t>レイ</t>
    </rPh>
    <phoneticPr fontId="7"/>
  </si>
  <si>
    <r>
      <t>給水用お茶</t>
    </r>
    <r>
      <rPr>
        <sz val="10"/>
        <color theme="1"/>
        <rFont val="ＭＳ Ｐゴシック"/>
        <family val="3"/>
        <charset val="128"/>
      </rPr>
      <t>（麦茶）</t>
    </r>
    <rPh sb="0" eb="3">
      <t>キュウスイヨウ</t>
    </rPh>
    <rPh sb="4" eb="5">
      <t>チャ</t>
    </rPh>
    <rPh sb="6" eb="8">
      <t>ムギチャ</t>
    </rPh>
    <phoneticPr fontId="7"/>
  </si>
  <si>
    <t>飲み物</t>
    <rPh sb="0" eb="1">
      <t>ノ</t>
    </rPh>
    <rPh sb="2" eb="3">
      <t>モノ</t>
    </rPh>
    <phoneticPr fontId="7"/>
  </si>
  <si>
    <t>補食</t>
    <rPh sb="0" eb="2">
      <t>ホショク</t>
    </rPh>
    <phoneticPr fontId="7"/>
  </si>
  <si>
    <r>
      <t>【　原則として、銘柄や種類等は食堂に一任　</t>
    </r>
    <r>
      <rPr>
        <sz val="9"/>
        <color theme="1"/>
        <rFont val="ＭＳ Ｐゴシック"/>
        <family val="3"/>
        <charset val="128"/>
      </rPr>
      <t>（ただし、アレルギー対応については要相談）</t>
    </r>
    <r>
      <rPr>
        <sz val="11"/>
        <color theme="1"/>
        <rFont val="ＭＳ Ｐゴシック"/>
        <family val="3"/>
        <charset val="128"/>
      </rPr>
      <t>　】</t>
    </r>
    <rPh sb="2" eb="4">
      <t>ゲンソク</t>
    </rPh>
    <rPh sb="31" eb="33">
      <t>タイオウ</t>
    </rPh>
    <rPh sb="38" eb="41">
      <t>ヨウソウダン</t>
    </rPh>
    <phoneticPr fontId="7"/>
  </si>
  <si>
    <r>
      <t>１タンク</t>
    </r>
    <r>
      <rPr>
        <b/>
        <sz val="11"/>
        <color rgb="FF0070C0"/>
        <rFont val="ＭＳ Ｐゴシック"/>
        <family val="3"/>
        <charset val="128"/>
      </rPr>
      <t>冷</t>
    </r>
    <r>
      <rPr>
        <sz val="11"/>
        <color theme="1"/>
        <rFont val="ＭＳ Ｐゴシック"/>
        <family val="3"/>
        <charset val="128"/>
      </rPr>
      <t>：１０L
１ジャグ</t>
    </r>
    <r>
      <rPr>
        <b/>
        <sz val="11"/>
        <color rgb="FFFF3300"/>
        <rFont val="ＭＳ Ｐゴシック"/>
        <family val="3"/>
        <charset val="128"/>
      </rPr>
      <t>温</t>
    </r>
    <r>
      <rPr>
        <sz val="11"/>
        <color theme="1"/>
        <rFont val="ＭＳ Ｐゴシック"/>
        <family val="3"/>
        <charset val="128"/>
      </rPr>
      <t>：  ８L
※ジャグは冬期のみ
（各３００円）</t>
    </r>
  </si>
  <si>
    <t>紙パック
（１５０円）</t>
    <rPh sb="0" eb="1">
      <t>カミ</t>
    </rPh>
    <rPh sb="9" eb="10">
      <t>エン</t>
    </rPh>
    <phoneticPr fontId="7"/>
  </si>
  <si>
    <t>ペットボトル
（１６０円）</t>
    <rPh sb="11" eb="12">
      <t>エン</t>
    </rPh>
    <phoneticPr fontId="7"/>
  </si>
  <si>
    <t>菓子パン
（２００円）</t>
    <phoneticPr fontId="7"/>
  </si>
  <si>
    <t>お茶・ジュース
パック牛乳</t>
    <rPh sb="1" eb="2">
      <t>チャ</t>
    </rPh>
    <rPh sb="11" eb="13">
      <t>ギュウニュウ</t>
    </rPh>
    <phoneticPr fontId="7"/>
  </si>
  <si>
    <t>スポーツドリンク
お茶・ジュース</t>
    <rPh sb="10" eb="11">
      <t>チャ</t>
    </rPh>
    <phoneticPr fontId="7"/>
  </si>
  <si>
    <t>頃</t>
    <rPh sb="0" eb="1">
      <t>コロ</t>
    </rPh>
    <phoneticPr fontId="7"/>
  </si>
  <si>
    <t>(</t>
    <phoneticPr fontId="7"/>
  </si>
  <si>
    <t>　</t>
  </si>
  <si>
    <t>）</t>
    <phoneticPr fontId="7"/>
  </si>
  <si>
    <t>―</t>
    <phoneticPr fontId="7"/>
  </si>
  <si>
    <t>タンク</t>
    <phoneticPr fontId="7"/>
  </si>
  <si>
    <t>本</t>
    <rPh sb="0" eb="1">
      <t>ホン</t>
    </rPh>
    <phoneticPr fontId="7"/>
  </si>
  <si>
    <t>個</t>
    <rPh sb="0" eb="1">
      <t>コ</t>
    </rPh>
    <phoneticPr fontId="7"/>
  </si>
  <si>
    <t>ジャグ</t>
    <phoneticPr fontId="7"/>
  </si>
  <si>
    <t>冷 3</t>
  </si>
  <si>
    <r>
      <rPr>
        <b/>
        <sz val="14"/>
        <color theme="1"/>
        <rFont val="ＭＳ Ｐゴシック"/>
        <family val="3"/>
        <charset val="128"/>
      </rPr>
      <t>３　野外炊事の班ごとの人数</t>
    </r>
    <r>
      <rPr>
        <sz val="12"/>
        <color theme="1"/>
        <rFont val="ＭＳ Ｐゴシック"/>
        <family val="3"/>
        <charset val="128"/>
      </rPr>
      <t>　</t>
    </r>
    <r>
      <rPr>
        <sz val="11"/>
        <color theme="1"/>
        <rFont val="ＭＳ Ｐゴシック"/>
        <family val="3"/>
        <charset val="128"/>
      </rPr>
      <t>（野外炊事、実施団体のみ記入）</t>
    </r>
    <phoneticPr fontId="7"/>
  </si>
  <si>
    <t>1班</t>
  </si>
  <si>
    <t>２班</t>
    <rPh sb="1" eb="2">
      <t>ハン</t>
    </rPh>
    <phoneticPr fontId="7"/>
  </si>
  <si>
    <t>３班</t>
    <rPh sb="1" eb="2">
      <t>ハン</t>
    </rPh>
    <phoneticPr fontId="7"/>
  </si>
  <si>
    <t>４班</t>
    <rPh sb="1" eb="2">
      <t>ハン</t>
    </rPh>
    <phoneticPr fontId="7"/>
  </si>
  <si>
    <t>５班</t>
    <rPh sb="1" eb="2">
      <t>ハン</t>
    </rPh>
    <phoneticPr fontId="7"/>
  </si>
  <si>
    <t>６班</t>
    <rPh sb="1" eb="2">
      <t>ハン</t>
    </rPh>
    <phoneticPr fontId="7"/>
  </si>
  <si>
    <t>７班</t>
    <rPh sb="1" eb="2">
      <t>ハン</t>
    </rPh>
    <phoneticPr fontId="7"/>
  </si>
  <si>
    <t>８班</t>
    <rPh sb="1" eb="2">
      <t>ハン</t>
    </rPh>
    <phoneticPr fontId="7"/>
  </si>
  <si>
    <t>９班</t>
    <rPh sb="1" eb="2">
      <t>ハン</t>
    </rPh>
    <phoneticPr fontId="7"/>
  </si>
  <si>
    <t>１０班</t>
    <rPh sb="2" eb="3">
      <t>ハン</t>
    </rPh>
    <phoneticPr fontId="7"/>
  </si>
  <si>
    <t>１１班</t>
    <rPh sb="2" eb="3">
      <t>ハン</t>
    </rPh>
    <phoneticPr fontId="7"/>
  </si>
  <si>
    <t>１２班</t>
    <rPh sb="2" eb="3">
      <t>ハン</t>
    </rPh>
    <phoneticPr fontId="7"/>
  </si>
  <si>
    <t>　　※燃料代が別途必要です。</t>
    <phoneticPr fontId="7"/>
  </si>
  <si>
    <t>　　（燃料代）薪：３５０円/１束、カセットコンロ用ガス：１００円/１本、ホワイトガソリン：１００円/１台</t>
    <rPh sb="3" eb="5">
      <t>ネンリョウ</t>
    </rPh>
    <rPh sb="5" eb="6">
      <t>ダイ</t>
    </rPh>
    <phoneticPr fontId="7"/>
  </si>
  <si>
    <t>４　食物アレルギー対応</t>
    <phoneticPr fontId="7"/>
  </si>
  <si>
    <t>有</t>
    <phoneticPr fontId="7"/>
  </si>
  <si>
    <t>　 （「有」の場合は、別紙「食物アレルギー状況表」を添付してください。）</t>
    <phoneticPr fontId="7"/>
  </si>
  <si>
    <t>現金</t>
    <rPh sb="0" eb="2">
      <t>ゲンキン</t>
    </rPh>
    <phoneticPr fontId="7"/>
  </si>
  <si>
    <t>銀行振込</t>
    <rPh sb="0" eb="4">
      <t>ギンコウフリコミ</t>
    </rPh>
    <phoneticPr fontId="7"/>
  </si>
  <si>
    <t>参考様式５</t>
    <rPh sb="0" eb="2">
      <t>サンコウ</t>
    </rPh>
    <phoneticPr fontId="7"/>
  </si>
  <si>
    <t>【参加者名簿】</t>
    <rPh sb="1" eb="4">
      <t>サンカシャ</t>
    </rPh>
    <rPh sb="4" eb="6">
      <t>メイボ</t>
    </rPh>
    <phoneticPr fontId="7"/>
  </si>
  <si>
    <t>団体名</t>
    <rPh sb="0" eb="2">
      <t>ダンタイ</t>
    </rPh>
    <rPh sb="2" eb="3">
      <t>メイ</t>
    </rPh>
    <phoneticPr fontId="7"/>
  </si>
  <si>
    <t>参加者人数　集計表</t>
    <rPh sb="0" eb="3">
      <t>サンカシャ</t>
    </rPh>
    <rPh sb="3" eb="5">
      <t>ニンズウ</t>
    </rPh>
    <rPh sb="6" eb="9">
      <t>シュウケイヒョウ</t>
    </rPh>
    <phoneticPr fontId="7"/>
  </si>
  <si>
    <t>19歳未満</t>
    <rPh sb="2" eb="5">
      <t>サイミマン</t>
    </rPh>
    <phoneticPr fontId="7"/>
  </si>
  <si>
    <t>25歳以下</t>
    <rPh sb="2" eb="3">
      <t>サイ</t>
    </rPh>
    <rPh sb="3" eb="5">
      <t>イカ</t>
    </rPh>
    <phoneticPr fontId="7"/>
  </si>
  <si>
    <t>26歳以上</t>
    <rPh sb="2" eb="3">
      <t>サイ</t>
    </rPh>
    <rPh sb="3" eb="5">
      <t>イジョウ</t>
    </rPh>
    <phoneticPr fontId="7"/>
  </si>
  <si>
    <t>25歳以下</t>
    <rPh sb="2" eb="5">
      <t>サイイカ</t>
    </rPh>
    <phoneticPr fontId="7"/>
  </si>
  <si>
    <t>26歳以上</t>
    <rPh sb="2" eb="5">
      <t>サイイジョウ</t>
    </rPh>
    <phoneticPr fontId="7"/>
  </si>
  <si>
    <t>研修生　名簿</t>
    <rPh sb="0" eb="3">
      <t>ケンシュウセイ</t>
    </rPh>
    <rPh sb="4" eb="6">
      <t>メイボ</t>
    </rPh>
    <phoneticPr fontId="7"/>
  </si>
  <si>
    <t>№</t>
    <phoneticPr fontId="7"/>
  </si>
  <si>
    <t>性別</t>
    <rPh sb="0" eb="2">
      <t>セイベツ</t>
    </rPh>
    <phoneticPr fontId="7"/>
  </si>
  <si>
    <t>19歳
未満</t>
    <rPh sb="2" eb="3">
      <t>サイ</t>
    </rPh>
    <rPh sb="4" eb="6">
      <t>ミマン</t>
    </rPh>
    <phoneticPr fontId="7"/>
  </si>
  <si>
    <t>25歳
以下</t>
    <rPh sb="2" eb="3">
      <t>サイ</t>
    </rPh>
    <rPh sb="4" eb="6">
      <t>イカ</t>
    </rPh>
    <phoneticPr fontId="7"/>
  </si>
  <si>
    <t>26歳
以上</t>
    <rPh sb="2" eb="3">
      <t>サイ</t>
    </rPh>
    <rPh sb="4" eb="6">
      <t>イジョウ</t>
    </rPh>
    <phoneticPr fontId="7"/>
  </si>
  <si>
    <t>引率者　名簿</t>
    <rPh sb="0" eb="3">
      <t>インソツシャ</t>
    </rPh>
    <rPh sb="4" eb="6">
      <t>メイボ</t>
    </rPh>
    <phoneticPr fontId="7"/>
  </si>
  <si>
    <t>【雨・荒天】</t>
    <rPh sb="1" eb="2">
      <t>ウ</t>
    </rPh>
    <rPh sb="3" eb="5">
      <t>コウテン</t>
    </rPh>
    <phoneticPr fontId="12"/>
  </si>
  <si>
    <t>山口市</t>
    <rPh sb="0" eb="3">
      <t>ヤマグチシ</t>
    </rPh>
    <phoneticPr fontId="7"/>
  </si>
  <si>
    <t>S.Y</t>
  </si>
  <si>
    <t>×</t>
  </si>
  <si>
    <t>△</t>
  </si>
  <si>
    <t>K.F</t>
  </si>
  <si>
    <t>歌(校歌等)</t>
    <rPh sb="0" eb="1">
      <t>ウタ</t>
    </rPh>
    <rPh sb="2" eb="4">
      <t>コウカ</t>
    </rPh>
    <rPh sb="4" eb="5">
      <t>ナド</t>
    </rPh>
    <phoneticPr fontId="7"/>
  </si>
  <si>
    <t>食物アレルギー状況表</t>
    <rPh sb="0" eb="2">
      <t>ショクモツ</t>
    </rPh>
    <rPh sb="7" eb="9">
      <t>ジョウキョウ</t>
    </rPh>
    <rPh sb="9" eb="10">
      <t>ヒョウ</t>
    </rPh>
    <phoneticPr fontId="113"/>
  </si>
  <si>
    <t>研修団体名</t>
    <rPh sb="0" eb="5">
      <t>ケンシュウダンタイメイ</t>
    </rPh>
    <phoneticPr fontId="113"/>
  </si>
  <si>
    <t>（</t>
    <phoneticPr fontId="113"/>
  </si>
  <si>
    <t>）</t>
    <phoneticPr fontId="113"/>
  </si>
  <si>
    <t>研修期間（</t>
    <rPh sb="0" eb="4">
      <t>ケンシュウキカン</t>
    </rPh>
    <phoneticPr fontId="113"/>
  </si>
  <si>
    <t>月</t>
    <rPh sb="0" eb="1">
      <t>ガツ</t>
    </rPh>
    <phoneticPr fontId="113"/>
  </si>
  <si>
    <t>日</t>
    <rPh sb="0" eb="1">
      <t>ニチ</t>
    </rPh>
    <phoneticPr fontId="113"/>
  </si>
  <si>
    <t>～</t>
    <phoneticPr fontId="113"/>
  </si>
  <si>
    <t>番号</t>
    <rPh sb="0" eb="2">
      <t>バンゴウ</t>
    </rPh>
    <phoneticPr fontId="113"/>
  </si>
  <si>
    <t>イニシャル</t>
    <phoneticPr fontId="113"/>
  </si>
  <si>
    <t>アレルギー食材</t>
    <rPh sb="5" eb="7">
      <t>ショクザイ</t>
    </rPh>
    <phoneticPr fontId="113"/>
  </si>
  <si>
    <t>エキス
可否</t>
    <rPh sb="4" eb="6">
      <t>カヒ</t>
    </rPh>
    <phoneticPr fontId="113"/>
  </si>
  <si>
    <t>症状や除去の程度</t>
    <rPh sb="0" eb="2">
      <t>ショウジョウ</t>
    </rPh>
    <rPh sb="3" eb="5">
      <t>ジョキョ</t>
    </rPh>
    <rPh sb="6" eb="8">
      <t>テイド</t>
    </rPh>
    <phoneticPr fontId="113"/>
  </si>
  <si>
    <t>一般的な
カレールー</t>
    <rPh sb="0" eb="3">
      <t>イッパンテキ</t>
    </rPh>
    <phoneticPr fontId="113"/>
  </si>
  <si>
    <t>備　考</t>
    <rPh sb="0" eb="1">
      <t>ソナエ</t>
    </rPh>
    <rPh sb="2" eb="3">
      <t>コウ</t>
    </rPh>
    <phoneticPr fontId="113"/>
  </si>
  <si>
    <t>　持参　・　各自除去　・　代替　・　全員に提供なし</t>
    <rPh sb="6" eb="8">
      <t>カクジ</t>
    </rPh>
    <rPh sb="8" eb="10">
      <t>ジョキョ</t>
    </rPh>
    <rPh sb="13" eb="15">
      <t>ダイガ</t>
    </rPh>
    <rPh sb="18" eb="20">
      <t>ゼンイン</t>
    </rPh>
    <rPh sb="21" eb="23">
      <t>テイキョウ</t>
    </rPh>
    <phoneticPr fontId="113"/>
  </si>
  <si>
    <r>
      <t xml:space="preserve">     ※</t>
    </r>
    <r>
      <rPr>
        <b/>
        <sz val="13"/>
        <color rgb="FFFF0000"/>
        <rFont val="ＭＳ Ｐゴシック"/>
        <family val="3"/>
        <charset val="128"/>
      </rPr>
      <t>記載いただいたアレルギー食材において、成分（エキス）は摂取可能な場合は「〇」、成分（エキス）も摂取不可の場合は「×」をご記入ください。</t>
    </r>
    <phoneticPr fontId="113"/>
  </si>
  <si>
    <r>
      <t xml:space="preserve">     ※食堂から提供される献立に（野外炊事も含む）カレーが入る場合が多いため、</t>
    </r>
    <r>
      <rPr>
        <b/>
        <sz val="13"/>
        <color rgb="FFFF0000"/>
        <rFont val="ＭＳ Ｐゴシック"/>
        <family val="3"/>
        <charset val="128"/>
      </rPr>
      <t>全入所団体において</t>
    </r>
    <r>
      <rPr>
        <sz val="13"/>
        <color rgb="FF000000"/>
        <rFont val="ＭＳ Ｐゴシック"/>
        <family val="3"/>
        <charset val="128"/>
      </rPr>
      <t>、 カレーを提供する際に一般的なカレールー
        を食べられる場合は「〇」、アレルギー対応カレールーなど特別な対応が必要な場合は「×」をご記入ください。</t>
    </r>
    <phoneticPr fontId="113"/>
  </si>
  <si>
    <r>
      <t xml:space="preserve"> 　     </t>
    </r>
    <r>
      <rPr>
        <sz val="13"/>
        <color rgb="FFFF0000"/>
        <rFont val="ＭＳ Ｐゴシック"/>
        <family val="3"/>
        <charset val="128"/>
      </rPr>
      <t>【</t>
    </r>
    <r>
      <rPr>
        <b/>
        <sz val="13"/>
        <color rgb="FFFF0000"/>
        <rFont val="ＭＳ Ｐゴシック"/>
        <family val="3"/>
        <charset val="128"/>
      </rPr>
      <t>特定の調味料や商品であれば摂取可能な場合は、商品名称を記載いただいた上で「△」をご記入ください。】</t>
    </r>
    <phoneticPr fontId="113"/>
  </si>
  <si>
    <t>《食堂の対応について》</t>
    <rPh sb="1" eb="3">
      <t>ショクドウ</t>
    </rPh>
    <rPh sb="4" eb="6">
      <t>タイオウ</t>
    </rPh>
    <phoneticPr fontId="113"/>
  </si>
  <si>
    <t>○持参 ・ ・ ・ 対応が難しいため、食事をお持ちください。</t>
    <rPh sb="1" eb="2">
      <t>ジ</t>
    </rPh>
    <rPh sb="2" eb="3">
      <t>サン</t>
    </rPh>
    <rPh sb="10" eb="12">
      <t>タイオウ</t>
    </rPh>
    <rPh sb="13" eb="14">
      <t>ムズカ</t>
    </rPh>
    <rPh sb="19" eb="21">
      <t>ショクジ</t>
    </rPh>
    <rPh sb="23" eb="24">
      <t>モ</t>
    </rPh>
    <phoneticPr fontId="113"/>
  </si>
  <si>
    <t>○各自除去・・・アレルゲンを自分で除去していただきます。</t>
    <rPh sb="1" eb="3">
      <t>カクジ</t>
    </rPh>
    <rPh sb="3" eb="5">
      <t>ジョキョ</t>
    </rPh>
    <rPh sb="14" eb="16">
      <t>ジブン</t>
    </rPh>
    <rPh sb="17" eb="19">
      <t>ジョキョ</t>
    </rPh>
    <phoneticPr fontId="113"/>
  </si>
  <si>
    <t>○代替 ・ ・ ・ 代替食を提供します。</t>
    <rPh sb="1" eb="2">
      <t>ダイ</t>
    </rPh>
    <rPh sb="2" eb="3">
      <t>タイ</t>
    </rPh>
    <rPh sb="10" eb="12">
      <t>ダイタイ</t>
    </rPh>
    <rPh sb="12" eb="13">
      <t>ショク</t>
    </rPh>
    <rPh sb="14" eb="16">
      <t>テイキョウ</t>
    </rPh>
    <phoneticPr fontId="113"/>
  </si>
  <si>
    <t>○全員に提供なし・・・アレルギーのある食材は提供しません。</t>
    <rPh sb="1" eb="3">
      <t>ゼンイン</t>
    </rPh>
    <rPh sb="4" eb="6">
      <t>テイキョウ</t>
    </rPh>
    <rPh sb="19" eb="21">
      <t>ショクザイ</t>
    </rPh>
    <rPh sb="22" eb="24">
      <t>テイキョウ</t>
    </rPh>
    <phoneticPr fontId="113"/>
  </si>
  <si>
    <r>
      <t xml:space="preserve">   ※アレルギー状況表の提出後に変更がありましたら、</t>
    </r>
    <r>
      <rPr>
        <b/>
        <sz val="13"/>
        <color rgb="FFFF0000"/>
        <rFont val="ＭＳ ゴシック"/>
        <family val="3"/>
        <charset val="128"/>
      </rPr>
      <t>再提出</t>
    </r>
    <r>
      <rPr>
        <sz val="13"/>
        <color rgb="FF000000"/>
        <rFont val="ＭＳ ゴシック"/>
        <family val="3"/>
        <charset val="128"/>
      </rPr>
      <t>のうえ、自然の家へ確認の電話をお願いします。</t>
    </r>
    <rPh sb="9" eb="11">
      <t>ジョウキョウ</t>
    </rPh>
    <rPh sb="11" eb="12">
      <t>ヒョウ</t>
    </rPh>
    <rPh sb="13" eb="15">
      <t>テイシュツ</t>
    </rPh>
    <rPh sb="15" eb="16">
      <t>ゴ</t>
    </rPh>
    <rPh sb="17" eb="19">
      <t>ヘンコウ</t>
    </rPh>
    <rPh sb="27" eb="30">
      <t>サイテイシュツ</t>
    </rPh>
    <rPh sb="34" eb="36">
      <t>シゼン</t>
    </rPh>
    <rPh sb="37" eb="38">
      <t>イエ</t>
    </rPh>
    <rPh sb="39" eb="41">
      <t>カクニン</t>
    </rPh>
    <rPh sb="42" eb="44">
      <t>デンワ</t>
    </rPh>
    <rPh sb="46" eb="47">
      <t>ネガ</t>
    </rPh>
    <phoneticPr fontId="113"/>
  </si>
  <si>
    <r>
      <t xml:space="preserve">   ※食品の原材料の分かる資料が必要な場合は、</t>
    </r>
    <r>
      <rPr>
        <b/>
        <u/>
        <sz val="13"/>
        <color rgb="FFFF0000"/>
        <rFont val="ＭＳ ゴシック"/>
        <family val="3"/>
        <charset val="128"/>
      </rPr>
      <t>原則３週間前まで</t>
    </r>
    <r>
      <rPr>
        <sz val="13"/>
        <color rgb="FF000000"/>
        <rFont val="ＭＳ ゴシック"/>
        <family val="3"/>
        <charset val="128"/>
      </rPr>
      <t>に自然の家へご連絡ください。</t>
    </r>
    <rPh sb="4" eb="6">
      <t>ショクヒン</t>
    </rPh>
    <rPh sb="7" eb="10">
      <t>ゲンザイリョウ</t>
    </rPh>
    <rPh sb="11" eb="12">
      <t>ワ</t>
    </rPh>
    <rPh sb="14" eb="16">
      <t>シリョウ</t>
    </rPh>
    <rPh sb="17" eb="19">
      <t>ヒツヨウ</t>
    </rPh>
    <rPh sb="20" eb="22">
      <t>バアイ</t>
    </rPh>
    <rPh sb="24" eb="26">
      <t>ゲンソク</t>
    </rPh>
    <rPh sb="27" eb="30">
      <t>シュウカンマエ</t>
    </rPh>
    <rPh sb="33" eb="35">
      <t>シゼン</t>
    </rPh>
    <rPh sb="36" eb="37">
      <t>イエ</t>
    </rPh>
    <rPh sb="39" eb="41">
      <t>レンラク</t>
    </rPh>
    <phoneticPr fontId="113"/>
  </si>
  <si>
    <t xml:space="preserve">   ※不明な点がありましたら、自然の家へご連絡ください。</t>
    <rPh sb="4" eb="6">
      <t>フメイ</t>
    </rPh>
    <rPh sb="7" eb="8">
      <t>テン</t>
    </rPh>
    <rPh sb="16" eb="18">
      <t>シゼン</t>
    </rPh>
    <rPh sb="19" eb="20">
      <t>イエ</t>
    </rPh>
    <rPh sb="22" eb="24">
      <t>レンラク</t>
    </rPh>
    <phoneticPr fontId="113"/>
  </si>
  <si>
    <t>男</t>
  </si>
  <si>
    <t>女</t>
  </si>
  <si>
    <t>○</t>
  </si>
  <si>
    <t>団体担当　◆◆小学校</t>
    <rPh sb="0" eb="2">
      <t>ダンタイ</t>
    </rPh>
    <rPh sb="2" eb="4">
      <t>タントウ</t>
    </rPh>
    <rPh sb="7" eb="10">
      <t>ショウガッコウ</t>
    </rPh>
    <phoneticPr fontId="7"/>
  </si>
  <si>
    <t>□□小学校　担任</t>
    <rPh sb="2" eb="5">
      <t>ショウガッコウ</t>
    </rPh>
    <rPh sb="6" eb="8">
      <t>タンニン</t>
    </rPh>
    <phoneticPr fontId="7"/>
  </si>
  <si>
    <t>□□小学校特別支援学級担任</t>
    <rPh sb="2" eb="5">
      <t>ショウガッコウ</t>
    </rPh>
    <rPh sb="5" eb="9">
      <t>トクベツシエン</t>
    </rPh>
    <rPh sb="9" eb="11">
      <t>ガッキュウ</t>
    </rPh>
    <rPh sb="11" eb="13">
      <t>タンニン</t>
    </rPh>
    <phoneticPr fontId="7"/>
  </si>
  <si>
    <t>◆◆小学校　教頭（１日目１３時から参加）</t>
    <rPh sb="2" eb="5">
      <t>ショウガッコウ</t>
    </rPh>
    <rPh sb="6" eb="8">
      <t>キョウトウ</t>
    </rPh>
    <rPh sb="10" eb="12">
      <t>ニチメ</t>
    </rPh>
    <rPh sb="14" eb="15">
      <t>トキ</t>
    </rPh>
    <rPh sb="17" eb="19">
      <t>サンカ</t>
    </rPh>
    <phoneticPr fontId="7"/>
  </si>
  <si>
    <t>１班</t>
    <rPh sb="1" eb="2">
      <t>ハン</t>
    </rPh>
    <phoneticPr fontId="7"/>
  </si>
  <si>
    <t>１班 左足骨折、ギブスをしています。</t>
    <rPh sb="1" eb="2">
      <t>ハン</t>
    </rPh>
    <phoneticPr fontId="7"/>
  </si>
  <si>
    <t xml:space="preserve">１班 </t>
    <rPh sb="1" eb="2">
      <t>ハン</t>
    </rPh>
    <phoneticPr fontId="7"/>
  </si>
  <si>
    <t>ジュース</t>
  </si>
  <si>
    <t xml:space="preserve"> 様式２</t>
    <rPh sb="1" eb="3">
      <t>ヨウシキ</t>
    </rPh>
    <phoneticPr fontId="7"/>
  </si>
  <si>
    <t xml:space="preserve">  様式３</t>
    <phoneticPr fontId="7"/>
  </si>
  <si>
    <t xml:space="preserve"> 様式４</t>
    <phoneticPr fontId="113"/>
  </si>
  <si>
    <t>【備考】
役割などが決まっている場合や入所途中に出入りがある場合はご記入ください。</t>
    <rPh sb="1" eb="3">
      <t>ビコウ</t>
    </rPh>
    <rPh sb="5" eb="7">
      <t>ヤクワリ</t>
    </rPh>
    <rPh sb="10" eb="11">
      <t>キ</t>
    </rPh>
    <rPh sb="16" eb="18">
      <t>バアイ</t>
    </rPh>
    <rPh sb="19" eb="21">
      <t>ニュウショ</t>
    </rPh>
    <rPh sb="21" eb="23">
      <t>トチュウ</t>
    </rPh>
    <rPh sb="24" eb="26">
      <t>デイ</t>
    </rPh>
    <rPh sb="30" eb="32">
      <t>バアイ</t>
    </rPh>
    <rPh sb="34" eb="36">
      <t>キニュウ</t>
    </rPh>
    <phoneticPr fontId="1"/>
  </si>
  <si>
    <r>
      <t>　  ※食器セットは、１セット１０名分です。</t>
    </r>
    <r>
      <rPr>
        <b/>
        <sz val="13"/>
        <color theme="1"/>
        <rFont val="ＭＳ 明朝"/>
        <family val="1"/>
        <charset val="128"/>
      </rPr>
      <t>１班８名程度が適当</t>
    </r>
    <r>
      <rPr>
        <sz val="13"/>
        <color theme="1"/>
        <rFont val="ＭＳ 明朝"/>
        <family val="1"/>
        <charset val="128"/>
      </rPr>
      <t>です。</t>
    </r>
    <r>
      <rPr>
        <b/>
        <sz val="13"/>
        <color theme="1"/>
        <rFont val="ＭＳ 明朝"/>
        <family val="1"/>
        <charset val="128"/>
      </rPr>
      <t>引率者の人数も入れてください</t>
    </r>
    <r>
      <rPr>
        <sz val="13"/>
        <color theme="1"/>
        <rFont val="ＭＳ 明朝"/>
        <family val="1"/>
        <charset val="128"/>
      </rPr>
      <t>。</t>
    </r>
    <rPh sb="26" eb="28">
      <t>テイド</t>
    </rPh>
    <phoneticPr fontId="7"/>
  </si>
  <si>
    <t>備考）用紙の大きさは、日本産業規格Ａ列４とする。</t>
    <rPh sb="0" eb="2">
      <t>ビコウ</t>
    </rPh>
    <rPh sb="13" eb="15">
      <t>サンギョウ</t>
    </rPh>
    <phoneticPr fontId="11"/>
  </si>
  <si>
    <t>昼食・夕食</t>
    <rPh sb="0" eb="2">
      <t>チュウショク</t>
    </rPh>
    <rPh sb="3" eb="5">
      <t>ユウショク</t>
    </rPh>
    <phoneticPr fontId="7"/>
  </si>
  <si>
    <t>－</t>
    <phoneticPr fontId="7"/>
  </si>
  <si>
    <t>（全角マイナス）</t>
    <rPh sb="1" eb="3">
      <t>ゼンカク</t>
    </rPh>
    <phoneticPr fontId="7"/>
  </si>
  <si>
    <t>持参</t>
    <rPh sb="0" eb="2">
      <t>ジサン</t>
    </rPh>
    <phoneticPr fontId="7"/>
  </si>
  <si>
    <t>舎食</t>
    <rPh sb="0" eb="2">
      <t>シャショク</t>
    </rPh>
    <phoneticPr fontId="7"/>
  </si>
  <si>
    <t>舎・ご飯</t>
    <rPh sb="0" eb="1">
      <t>シャ</t>
    </rPh>
    <rPh sb="3" eb="4">
      <t>ハン</t>
    </rPh>
    <phoneticPr fontId="7"/>
  </si>
  <si>
    <t>幕の内</t>
    <rPh sb="0" eb="1">
      <t>マク</t>
    </rPh>
    <rPh sb="2" eb="3">
      <t>ウチ</t>
    </rPh>
    <phoneticPr fontId="7"/>
  </si>
  <si>
    <t>舎・パン</t>
    <rPh sb="0" eb="1">
      <t>シャ</t>
    </rPh>
    <phoneticPr fontId="7"/>
  </si>
  <si>
    <t>むすび</t>
    <phoneticPr fontId="7"/>
  </si>
  <si>
    <t>野・カレー</t>
    <rPh sb="0" eb="1">
      <t>ヤ</t>
    </rPh>
    <phoneticPr fontId="7"/>
  </si>
  <si>
    <t>1日目</t>
    <rPh sb="1" eb="3">
      <t>ニチメ</t>
    </rPh>
    <phoneticPr fontId="7"/>
  </si>
  <si>
    <t>2日目</t>
    <rPh sb="1" eb="3">
      <t>ニチメ</t>
    </rPh>
    <phoneticPr fontId="7"/>
  </si>
  <si>
    <t>3日目</t>
    <rPh sb="1" eb="3">
      <t>ニチメ</t>
    </rPh>
    <phoneticPr fontId="7"/>
  </si>
  <si>
    <t>4日目</t>
    <rPh sb="1" eb="3">
      <t>ニチメ</t>
    </rPh>
    <phoneticPr fontId="7"/>
  </si>
  <si>
    <t>食堂</t>
    <rPh sb="0" eb="2">
      <t>ショクドウ</t>
    </rPh>
    <phoneticPr fontId="7"/>
  </si>
  <si>
    <t>共通1</t>
    <rPh sb="0" eb="2">
      <t>キョウツウ</t>
    </rPh>
    <phoneticPr fontId="7"/>
  </si>
  <si>
    <t>共通2</t>
    <rPh sb="0" eb="2">
      <t>キョウツウ</t>
    </rPh>
    <phoneticPr fontId="7"/>
  </si>
  <si>
    <t>来所方法</t>
    <rPh sb="0" eb="4">
      <t>ライショホウホウ</t>
    </rPh>
    <phoneticPr fontId="7"/>
  </si>
  <si>
    <t>アレルギー</t>
    <phoneticPr fontId="7"/>
  </si>
  <si>
    <t>入所日打合せ</t>
    <rPh sb="0" eb="3">
      <t>ニュウショビ</t>
    </rPh>
    <rPh sb="3" eb="5">
      <t>ウチアワ</t>
    </rPh>
    <phoneticPr fontId="7"/>
  </si>
  <si>
    <t>校旗・団旗</t>
    <rPh sb="0" eb="1">
      <t>コウ</t>
    </rPh>
    <rPh sb="1" eb="2">
      <t>ハタ</t>
    </rPh>
    <rPh sb="3" eb="4">
      <t>ダン</t>
    </rPh>
    <rPh sb="4" eb="5">
      <t>ハタ</t>
    </rPh>
    <phoneticPr fontId="7"/>
  </si>
  <si>
    <t>入退所式進行</t>
    <rPh sb="0" eb="1">
      <t>ニュウ</t>
    </rPh>
    <rPh sb="1" eb="3">
      <t>タイショ</t>
    </rPh>
    <rPh sb="3" eb="4">
      <t>シキ</t>
    </rPh>
    <rPh sb="4" eb="6">
      <t>シンコウ</t>
    </rPh>
    <phoneticPr fontId="7"/>
  </si>
  <si>
    <t>入退所式歌</t>
    <rPh sb="0" eb="1">
      <t>ニュウ</t>
    </rPh>
    <rPh sb="1" eb="4">
      <t>タイショシキ</t>
    </rPh>
    <rPh sb="4" eb="5">
      <t>ウタ</t>
    </rPh>
    <phoneticPr fontId="7"/>
  </si>
  <si>
    <t>CDﾌﾟﾚｲﾔｰ貸出希望</t>
    <rPh sb="8" eb="10">
      <t>カシダシ</t>
    </rPh>
    <rPh sb="10" eb="12">
      <t>キボウ</t>
    </rPh>
    <phoneticPr fontId="7"/>
  </si>
  <si>
    <t>HP・Facebook掲載</t>
    <rPh sb="11" eb="13">
      <t>ケイサイ</t>
    </rPh>
    <phoneticPr fontId="7"/>
  </si>
  <si>
    <t>掲示・リーフレット等掲載</t>
    <rPh sb="0" eb="2">
      <t>ケイジ</t>
    </rPh>
    <rPh sb="9" eb="10">
      <t>トウ</t>
    </rPh>
    <rPh sb="10" eb="12">
      <t>ケイサイ</t>
    </rPh>
    <phoneticPr fontId="7"/>
  </si>
  <si>
    <t>～起床</t>
    <rPh sb="1" eb="3">
      <t>キショウ</t>
    </rPh>
    <phoneticPr fontId="7"/>
  </si>
  <si>
    <t>～朝のつどい</t>
    <rPh sb="1" eb="2">
      <t>アサ</t>
    </rPh>
    <phoneticPr fontId="7"/>
  </si>
  <si>
    <t>～別紙割当場所の清掃</t>
    <rPh sb="1" eb="3">
      <t>ベッシ</t>
    </rPh>
    <rPh sb="3" eb="7">
      <t>ワリアテバショ</t>
    </rPh>
    <rPh sb="8" eb="10">
      <t>セイソウ</t>
    </rPh>
    <phoneticPr fontId="7"/>
  </si>
  <si>
    <t>～退所点検</t>
    <rPh sb="1" eb="5">
      <t>タイショテンケン</t>
    </rPh>
    <phoneticPr fontId="7"/>
  </si>
  <si>
    <t>～昼食(</t>
    <rPh sb="1" eb="3">
      <t>チュウショク</t>
    </rPh>
    <phoneticPr fontId="7"/>
  </si>
  <si>
    <t>～朝食(</t>
    <rPh sb="1" eb="3">
      <t>チョウショク</t>
    </rPh>
    <phoneticPr fontId="7"/>
  </si>
  <si>
    <t>～夕べのつどい</t>
    <rPh sb="1" eb="2">
      <t>ユウ</t>
    </rPh>
    <phoneticPr fontId="7"/>
  </si>
  <si>
    <t>～夕食(</t>
    <rPh sb="1" eb="3">
      <t>ユウショク</t>
    </rPh>
    <phoneticPr fontId="7"/>
  </si>
  <si>
    <t>～ 入浴</t>
    <rPh sb="2" eb="4">
      <t>ニュウヨク</t>
    </rPh>
    <phoneticPr fontId="7"/>
  </si>
  <si>
    <t>　就寝</t>
    <rPh sb="1" eb="3">
      <t>シュウシン</t>
    </rPh>
    <phoneticPr fontId="7"/>
  </si>
  <si>
    <t>（13:00～16:30）</t>
    <phoneticPr fontId="7"/>
  </si>
  <si>
    <t>研修</t>
    <rPh sb="0" eb="2">
      <t>ケンシュウ</t>
    </rPh>
    <phoneticPr fontId="7"/>
  </si>
  <si>
    <t>（9:00～12:00）</t>
    <phoneticPr fontId="7"/>
  </si>
  <si>
    <t>（19:30～21:00）</t>
    <phoneticPr fontId="7"/>
  </si>
  <si>
    <t>団体指導</t>
    <phoneticPr fontId="7"/>
  </si>
  <si>
    <t>5日目</t>
    <rPh sb="1" eb="3">
      <t>ニチメ</t>
    </rPh>
    <phoneticPr fontId="7"/>
  </si>
  <si>
    <t>6日目</t>
    <rPh sb="1" eb="3">
      <t>ニチメ</t>
    </rPh>
    <phoneticPr fontId="7"/>
  </si>
  <si>
    <t>○当施設のホームページ及びＳＮＳへの掲載</t>
    <rPh sb="1" eb="2">
      <t>トウ</t>
    </rPh>
    <rPh sb="2" eb="4">
      <t>シセツ</t>
    </rPh>
    <rPh sb="11" eb="12">
      <t>オヨ</t>
    </rPh>
    <rPh sb="18" eb="20">
      <t>ケイサイ</t>
    </rPh>
    <phoneticPr fontId="7"/>
  </si>
  <si>
    <t>○当施設内掲示、利用のてびきまたはリーフレット等への掲載</t>
    <rPh sb="1" eb="2">
      <t>トウ</t>
    </rPh>
    <rPh sb="2" eb="4">
      <t>シセツ</t>
    </rPh>
    <rPh sb="4" eb="5">
      <t>ナイ</t>
    </rPh>
    <rPh sb="5" eb="7">
      <t>ケイジ</t>
    </rPh>
    <rPh sb="8" eb="10">
      <t>リヨウ</t>
    </rPh>
    <rPh sb="23" eb="24">
      <t>トウ</t>
    </rPh>
    <rPh sb="26" eb="28">
      <t>ケイサイ</t>
    </rPh>
    <phoneticPr fontId="7"/>
  </si>
  <si>
    <t xml:space="preserve">
朝食
舎食料金
（５６０円）</t>
    <rPh sb="1" eb="3">
      <t>チョウショク</t>
    </rPh>
    <rPh sb="4" eb="5">
      <t>シャ</t>
    </rPh>
    <rPh sb="5" eb="6">
      <t>ショク</t>
    </rPh>
    <rPh sb="6" eb="8">
      <t>リョウキン</t>
    </rPh>
    <rPh sb="13" eb="14">
      <t>エン</t>
    </rPh>
    <phoneticPr fontId="7"/>
  </si>
  <si>
    <t xml:space="preserve">
昼食
舎食料金
（６５０円）</t>
    <rPh sb="1" eb="3">
      <t>チュウショク</t>
    </rPh>
    <rPh sb="4" eb="5">
      <t>シャ</t>
    </rPh>
    <rPh sb="5" eb="6">
      <t>ショク</t>
    </rPh>
    <rPh sb="6" eb="8">
      <t>リョウキン</t>
    </rPh>
    <rPh sb="13" eb="14">
      <t>エン</t>
    </rPh>
    <phoneticPr fontId="7"/>
  </si>
  <si>
    <t xml:space="preserve">
夕食
舎食料金
（９５０円）</t>
    <rPh sb="1" eb="3">
      <t>ユウショク</t>
    </rPh>
    <rPh sb="4" eb="5">
      <t>シャ</t>
    </rPh>
    <rPh sb="5" eb="6">
      <t>ショク</t>
    </rPh>
    <rPh sb="6" eb="8">
      <t>リョウキン</t>
    </rPh>
    <rPh sb="13" eb="14">
      <t>エン</t>
    </rPh>
    <phoneticPr fontId="7"/>
  </si>
  <si>
    <t xml:space="preserve"> 様式２（つづき）</t>
    <rPh sb="1" eb="3">
      <t>ヨウシキ</t>
    </rPh>
    <phoneticPr fontId="7"/>
  </si>
  <si>
    <t xml:space="preserve">  様式３（つづき）</t>
    <phoneticPr fontId="7"/>
  </si>
  <si>
    <r>
      <t>対　応</t>
    </r>
    <r>
      <rPr>
        <sz val="14"/>
        <rFont val="ＭＳ 明朝"/>
        <family val="1"/>
        <charset val="128"/>
      </rPr>
      <t>【</t>
    </r>
    <r>
      <rPr>
        <b/>
        <sz val="14"/>
        <rFont val="ＭＳ 明朝"/>
        <family val="1"/>
        <charset val="128"/>
      </rPr>
      <t>食堂が記入</t>
    </r>
    <r>
      <rPr>
        <sz val="14"/>
        <rFont val="ＭＳ 明朝"/>
        <family val="1"/>
        <charset val="128"/>
      </rPr>
      <t>】</t>
    </r>
    <rPh sb="0" eb="1">
      <t>タイ</t>
    </rPh>
    <rPh sb="2" eb="3">
      <t>オウ</t>
    </rPh>
    <rPh sb="4" eb="6">
      <t>ショクドウ</t>
    </rPh>
    <rPh sb="7" eb="9">
      <t>キニュウ</t>
    </rPh>
    <phoneticPr fontId="113"/>
  </si>
  <si>
    <t>７日目</t>
    <rPh sb="1" eb="3">
      <t>ニチメ</t>
    </rPh>
    <phoneticPr fontId="7"/>
  </si>
  <si>
    <t>８日目</t>
    <rPh sb="1" eb="3">
      <t>ニチメ</t>
    </rPh>
    <phoneticPr fontId="7"/>
  </si>
  <si>
    <t>９日目</t>
    <rPh sb="1" eb="3">
      <t>ニチメ</t>
    </rPh>
    <phoneticPr fontId="7"/>
  </si>
  <si>
    <t>（７日目以降）</t>
    <rPh sb="2" eb="4">
      <t>ニチメ</t>
    </rPh>
    <rPh sb="4" eb="6">
      <t>イコウ</t>
    </rPh>
    <phoneticPr fontId="7"/>
  </si>
  <si>
    <t>7日目</t>
    <rPh sb="1" eb="3">
      <t>ニチメ</t>
    </rPh>
    <phoneticPr fontId="7"/>
  </si>
  <si>
    <t>8日目</t>
    <rPh sb="1" eb="3">
      <t>ニチメ</t>
    </rPh>
    <phoneticPr fontId="7"/>
  </si>
  <si>
    <t>9日目</t>
    <rPh sb="1" eb="3">
      <t>ニチメ</t>
    </rPh>
    <phoneticPr fontId="7"/>
  </si>
  <si>
    <r>
      <t xml:space="preserve">食　　堂　　注　　文　　表
</t>
    </r>
    <r>
      <rPr>
        <b/>
        <sz val="18"/>
        <rFont val="ＭＳ Ｐゴシック"/>
        <family val="3"/>
        <charset val="128"/>
      </rPr>
      <t>（４日目以降ご利用団体様用）</t>
    </r>
    <rPh sb="0" eb="1">
      <t>ショク</t>
    </rPh>
    <rPh sb="3" eb="4">
      <t>ドウ</t>
    </rPh>
    <rPh sb="6" eb="7">
      <t>チュウ</t>
    </rPh>
    <rPh sb="9" eb="10">
      <t>ブン</t>
    </rPh>
    <rPh sb="12" eb="13">
      <t>ヒョウ</t>
    </rPh>
    <rPh sb="16" eb="18">
      <t>ニチメ</t>
    </rPh>
    <rPh sb="18" eb="20">
      <t>イコウ</t>
    </rPh>
    <rPh sb="21" eb="23">
      <t>リヨウ</t>
    </rPh>
    <rPh sb="23" eb="26">
      <t>ダンタイサマ</t>
    </rPh>
    <rPh sb="26" eb="27">
      <t>ヨウ</t>
    </rPh>
    <phoneticPr fontId="7"/>
  </si>
  <si>
    <t>様式１（記入例）</t>
    <rPh sb="0" eb="2">
      <t>ヨウシキ</t>
    </rPh>
    <rPh sb="4" eb="7">
      <t>キニュウレイ</t>
    </rPh>
    <phoneticPr fontId="11"/>
  </si>
  <si>
    <t>豊かな自然の中での活動を通して、協調性と主体性を育む</t>
    <phoneticPr fontId="7"/>
  </si>
  <si>
    <t>小学５年生</t>
    <phoneticPr fontId="7"/>
  </si>
  <si>
    <t>◆◆小学校</t>
    <phoneticPr fontId="7"/>
  </si>
  <si>
    <t>教諭</t>
    <phoneticPr fontId="7"/>
  </si>
  <si>
    <t>□□ ●●</t>
    <phoneticPr fontId="7"/>
  </si>
  <si>
    <t>しかく　まるまる</t>
    <phoneticPr fontId="7"/>
  </si>
  <si>
    <t>森のチャレンジコースを利用し、人間関係の育成を図りたい。</t>
    <phoneticPr fontId="7"/>
  </si>
  <si>
    <t>　　　　　宿泊学習</t>
    <phoneticPr fontId="7"/>
  </si>
  <si>
    <t xml:space="preserve"> 様式２（記入例）</t>
    <rPh sb="1" eb="3">
      <t>ヨウシキ</t>
    </rPh>
    <rPh sb="5" eb="8">
      <t>キニュウレイ</t>
    </rPh>
    <phoneticPr fontId="7"/>
  </si>
  <si>
    <t>車は緊急車両</t>
    <phoneticPr fontId="7"/>
  </si>
  <si>
    <t>野外炊事</t>
    <phoneticPr fontId="7"/>
  </si>
  <si>
    <t>上記通り</t>
    <phoneticPr fontId="7"/>
  </si>
  <si>
    <t>21:00頃　補食（パックジュース、パン）</t>
    <phoneticPr fontId="7"/>
  </si>
  <si>
    <t>１日目は野外炊事なので、夕べのつどいは行いません。
森のチャレンジコースでは、男女の距離が少しでも近づけばと思っています。
２日目の星空観察が雨天で講話になった場合、スクリーンや延長コード等を借用することは可能でしょうか。</t>
    <phoneticPr fontId="7"/>
  </si>
  <si>
    <t>室内森チャレ</t>
    <phoneticPr fontId="7"/>
  </si>
  <si>
    <t>外部講師の講話</t>
    <phoneticPr fontId="7"/>
  </si>
  <si>
    <t>クラフト（竹箸作り）</t>
    <phoneticPr fontId="7"/>
  </si>
  <si>
    <t>A.W</t>
    <phoneticPr fontId="7"/>
  </si>
  <si>
    <t>充分に加熱してあれば食べられる。</t>
    <phoneticPr fontId="7"/>
  </si>
  <si>
    <t>①乳成分</t>
    <phoneticPr fontId="7"/>
  </si>
  <si>
    <t>②エビ
③カニ</t>
    <phoneticPr fontId="7"/>
  </si>
  <si>
    <t>①「乳」の表示がある食品不可。</t>
    <phoneticPr fontId="7"/>
  </si>
  <si>
    <t>②、③ともに生は食べられない。
加熱したものやエキスなどは少量ならば食べられる。</t>
    <phoneticPr fontId="7"/>
  </si>
  <si>
    <t>M.O</t>
    <phoneticPr fontId="7"/>
  </si>
  <si>
    <t>ごま（白・黒どちらとも）</t>
    <phoneticPr fontId="7"/>
  </si>
  <si>
    <t>ごまそのものに加えて、ペーストやすりごま、ごま油等も摂取不可。
業務カレー甘口であれば問題ない。</t>
    <phoneticPr fontId="7"/>
  </si>
  <si>
    <t>①牛乳</t>
    <phoneticPr fontId="7"/>
  </si>
  <si>
    <t>②りんご</t>
    <phoneticPr fontId="7"/>
  </si>
  <si>
    <t>①牛乳は、そのまま飲むことはできないが、ヨーグルト等の乳製品は可。</t>
    <phoneticPr fontId="7"/>
  </si>
  <si>
    <t>②エキスも不可。</t>
    <phoneticPr fontId="7"/>
  </si>
  <si>
    <t>１３：００～　野外炊事（カレー）６班</t>
    <phoneticPr fontId="7"/>
  </si>
  <si>
    <t>◇◇　■■</t>
  </si>
  <si>
    <t>□□　●●</t>
  </si>
  <si>
    <t>４班なかよし(特別支援学級／知的)</t>
    <rPh sb="1" eb="2">
      <t>ハン</t>
    </rPh>
    <rPh sb="14" eb="16">
      <t>チテキ</t>
    </rPh>
    <phoneticPr fontId="7"/>
  </si>
  <si>
    <t>２班なかよし(特別支援学級／自・情緒)</t>
    <rPh sb="1" eb="2">
      <t>ハン</t>
    </rPh>
    <rPh sb="16" eb="18">
      <t>ジョウチョ</t>
    </rPh>
    <phoneticPr fontId="7"/>
  </si>
  <si>
    <t>３班なかよし(特別支援学級／自・情緒)</t>
    <rPh sb="1" eb="2">
      <t>ハン</t>
    </rPh>
    <rPh sb="16" eb="18">
      <t>ジョウチョ</t>
    </rPh>
    <phoneticPr fontId="7"/>
  </si>
  <si>
    <t xml:space="preserve">  様式３（記入例）</t>
    <rPh sb="6" eb="9">
      <t>キニュウレイ</t>
    </rPh>
    <phoneticPr fontId="7"/>
  </si>
  <si>
    <t xml:space="preserve"> 様式４（記入例）</t>
    <rPh sb="5" eb="8">
      <t>キニュウレイ</t>
    </rPh>
    <phoneticPr fontId="113"/>
  </si>
  <si>
    <t>参考様式５（記入例）</t>
    <rPh sb="0" eb="2">
      <t>サンコウ</t>
    </rPh>
    <rPh sb="6" eb="9">
      <t>キニュウレイ</t>
    </rPh>
    <phoneticPr fontId="7"/>
  </si>
  <si>
    <t>参考様式５（つづき１）</t>
    <rPh sb="0" eb="2">
      <t>サンコウ</t>
    </rPh>
    <phoneticPr fontId="7"/>
  </si>
  <si>
    <t>参考様式５（つづき２）</t>
    <rPh sb="0" eb="2">
      <t>サンコウ</t>
    </rPh>
    <phoneticPr fontId="7"/>
  </si>
  <si>
    <t>9時頃</t>
    <rPh sb="1" eb="2">
      <t>ジ</t>
    </rPh>
    <rPh sb="2" eb="3">
      <t>ゴロ</t>
    </rPh>
    <phoneticPr fontId="7"/>
  </si>
  <si>
    <t>13時</t>
    <rPh sb="2" eb="3">
      <t>ジ</t>
    </rPh>
    <phoneticPr fontId="7"/>
  </si>
  <si>
    <t>令和７年４月改訂</t>
    <phoneticPr fontId="7"/>
  </si>
  <si>
    <t>【備考】
森のチャレンジコース希望の場合は、グループ(班)を表記してください。</t>
    <rPh sb="1" eb="3">
      <t>ビコウ</t>
    </rPh>
    <rPh sb="5" eb="6">
      <t>モリ</t>
    </rPh>
    <rPh sb="15" eb="17">
      <t>キボウ</t>
    </rPh>
    <rPh sb="18" eb="20">
      <t>バアイ</t>
    </rPh>
    <rPh sb="27" eb="28">
      <t>ハン</t>
    </rPh>
    <rPh sb="30" eb="32">
      <t>ヒョウキ</t>
    </rPh>
    <phoneticPr fontId="7"/>
  </si>
  <si>
    <t>※銀行振込の場合、退所日から原則１週間以内に振り込みをお願いします。</t>
    <rPh sb="1" eb="3">
      <t>ギンコウ</t>
    </rPh>
    <rPh sb="3" eb="5">
      <t>フリコミ</t>
    </rPh>
    <rPh sb="6" eb="8">
      <t>バアイ</t>
    </rPh>
    <rPh sb="9" eb="12">
      <t>タイショビ</t>
    </rPh>
    <rPh sb="14" eb="16">
      <t>ゲンソク</t>
    </rPh>
    <rPh sb="17" eb="21">
      <t>シュウカンイナイ</t>
    </rPh>
    <rPh sb="22" eb="23">
      <t>フ</t>
    </rPh>
    <rPh sb="24" eb="25">
      <t>コ</t>
    </rPh>
    <rPh sb="28" eb="29">
      <t>ネガ</t>
    </rPh>
    <phoneticPr fontId="7"/>
  </si>
  <si>
    <t>※振込手数料は、団体負担となります。ご了承ください。</t>
    <rPh sb="1" eb="3">
      <t>フリコミ</t>
    </rPh>
    <rPh sb="3" eb="6">
      <t>テスウリョウ</t>
    </rPh>
    <rPh sb="8" eb="10">
      <t>ダンタイ</t>
    </rPh>
    <rPh sb="10" eb="12">
      <t>フタン</t>
    </rPh>
    <rPh sb="19" eb="21">
      <t>リョウショウ</t>
    </rPh>
    <phoneticPr fontId="7"/>
  </si>
  <si>
    <r>
      <t xml:space="preserve">支払い方法
</t>
    </r>
    <r>
      <rPr>
        <sz val="10"/>
        <color theme="1"/>
        <rFont val="游ゴシック"/>
        <family val="3"/>
        <charset val="128"/>
        <scheme val="minor"/>
      </rPr>
      <t>(原則団体一括清算)</t>
    </r>
    <rPh sb="0" eb="2">
      <t>シハラ</t>
    </rPh>
    <rPh sb="3" eb="5">
      <t>ホウホウ</t>
    </rPh>
    <rPh sb="7" eb="9">
      <t>ゲンソク</t>
    </rPh>
    <rPh sb="9" eb="13">
      <t>ダンタイイッカツ</t>
    </rPh>
    <rPh sb="13" eb="15">
      <t>セイサン</t>
    </rPh>
    <phoneticPr fontId="7"/>
  </si>
  <si>
    <t>備考(要望等)</t>
    <rPh sb="0" eb="2">
      <t>ビコウ</t>
    </rPh>
    <rPh sb="3" eb="6">
      <t>ヨウボウトウ</t>
    </rPh>
    <phoneticPr fontId="7"/>
  </si>
  <si>
    <t>支払い方法現金</t>
    <rPh sb="0" eb="2">
      <t>シハラ</t>
    </rPh>
    <rPh sb="3" eb="5">
      <t>ホウホウ</t>
    </rPh>
    <rPh sb="5" eb="7">
      <t>ゲンキン</t>
    </rPh>
    <phoneticPr fontId="7"/>
  </si>
  <si>
    <t>支払い方法銀行振込</t>
    <rPh sb="0" eb="2">
      <t>シハラ</t>
    </rPh>
    <rPh sb="3" eb="5">
      <t>ホウホウ</t>
    </rPh>
    <rPh sb="5" eb="9">
      <t>ギンコウフリコミ</t>
    </rPh>
    <phoneticPr fontId="7"/>
  </si>
  <si>
    <t>ＳＮＳは、個人が特定されないものであればＯＫ</t>
    <rPh sb="5" eb="7">
      <t>コジン</t>
    </rPh>
    <rPh sb="8" eb="10">
      <t>トクテイ</t>
    </rPh>
    <phoneticPr fontId="7"/>
  </si>
  <si>
    <r>
      <t>５　備考</t>
    </r>
    <r>
      <rPr>
        <sz val="12"/>
        <color theme="1"/>
        <rFont val="ＭＳ 明朝"/>
        <family val="1"/>
        <charset val="128"/>
      </rPr>
      <t>（食事について何かご要望があればご記入ください）</t>
    </r>
    <rPh sb="5" eb="7">
      <t>ショクジ</t>
    </rPh>
    <rPh sb="11" eb="12">
      <t>ナニ</t>
    </rPh>
    <rPh sb="14" eb="16">
      <t>ヨウボウ</t>
    </rPh>
    <rPh sb="21" eb="23">
      <t>キニュウ</t>
    </rPh>
    <phoneticPr fontId="7"/>
  </si>
  <si>
    <r>
      <t>申請書は、</t>
    </r>
    <r>
      <rPr>
        <b/>
        <sz val="16"/>
        <color rgb="FFFF0000"/>
        <rFont val="ＭＳ 明朝"/>
        <family val="1"/>
        <charset val="128"/>
      </rPr>
      <t>この様式から</t>
    </r>
    <r>
      <rPr>
        <b/>
        <sz val="16"/>
        <rFont val="ＭＳ 明朝"/>
        <family val="1"/>
        <charset val="128"/>
      </rPr>
      <t>入力ください。</t>
    </r>
    <rPh sb="7" eb="9">
      <t>ようしき</t>
    </rPh>
    <rPh sb="11" eb="13">
      <t>にゅうりょく</t>
    </rPh>
    <phoneticPr fontId="7" type="Hiragana" alignment="distributed"/>
  </si>
  <si>
    <r>
      <rPr>
        <b/>
        <sz val="16"/>
        <color rgb="FFFF0000"/>
        <rFont val="ＭＳ Ｐ明朝"/>
        <family val="1"/>
        <charset val="128"/>
      </rPr>
      <t>様式１から</t>
    </r>
    <r>
      <rPr>
        <b/>
        <sz val="16"/>
        <color theme="1"/>
        <rFont val="ＭＳ Ｐ明朝"/>
        <family val="1"/>
        <charset val="128"/>
      </rPr>
      <t>入力ください。（一部リンク付けしてあるため）</t>
    </r>
    <rPh sb="5" eb="7">
      <t>ニュウリョク</t>
    </rPh>
    <phoneticPr fontId="7"/>
  </si>
  <si>
    <r>
      <t>４日目以降</t>
    </r>
    <r>
      <rPr>
        <b/>
        <sz val="16"/>
        <rFont val="ＭＳ Ｐ明朝"/>
        <family val="1"/>
        <charset val="128"/>
      </rPr>
      <t>ご利用がある場合のみ入力ください。</t>
    </r>
    <rPh sb="1" eb="2">
      <t>ニチ</t>
    </rPh>
    <rPh sb="2" eb="3">
      <t>メ</t>
    </rPh>
    <rPh sb="3" eb="5">
      <t>イコウ</t>
    </rPh>
    <rPh sb="6" eb="8">
      <t>リヨウ</t>
    </rPh>
    <rPh sb="11" eb="13">
      <t>バアイ</t>
    </rPh>
    <rPh sb="15" eb="17">
      <t>ニュウリョク</t>
    </rPh>
    <phoneticPr fontId="7"/>
  </si>
  <si>
    <r>
      <rPr>
        <b/>
        <u/>
        <sz val="16"/>
        <rFont val="ＭＳ Ｐ明朝"/>
        <family val="1"/>
        <charset val="128"/>
      </rPr>
      <t>７日目以降</t>
    </r>
    <r>
      <rPr>
        <b/>
        <sz val="16"/>
        <rFont val="ＭＳ Ｐ明朝"/>
        <family val="1"/>
        <charset val="128"/>
      </rPr>
      <t>ご利用がある場合のみ入力ください。</t>
    </r>
    <rPh sb="1" eb="3">
      <t>ニチメ</t>
    </rPh>
    <rPh sb="3" eb="5">
      <t>イコウ</t>
    </rPh>
    <rPh sb="6" eb="8">
      <t>リヨウ</t>
    </rPh>
    <rPh sb="11" eb="13">
      <t>バアイ</t>
    </rPh>
    <rPh sb="15" eb="17">
      <t>ニュウリョク</t>
    </rPh>
    <phoneticPr fontId="7"/>
  </si>
  <si>
    <r>
      <t>４日目以降で食堂をご利用</t>
    </r>
    <r>
      <rPr>
        <b/>
        <sz val="22"/>
        <rFont val="ＭＳ Ｐ明朝"/>
        <family val="1"/>
        <charset val="128"/>
      </rPr>
      <t>される団体様のみ入力ください。</t>
    </r>
    <rPh sb="6" eb="8">
      <t>ショクドウ</t>
    </rPh>
    <rPh sb="20" eb="22">
      <t>ニュウリョク</t>
    </rPh>
    <phoneticPr fontId="7"/>
  </si>
  <si>
    <r>
      <t xml:space="preserve"> 日付記入
 例（〇</t>
    </r>
    <r>
      <rPr>
        <b/>
        <sz val="12"/>
        <rFont val="ＭＳ Ｐゴシック"/>
        <family val="3"/>
        <charset val="128"/>
      </rPr>
      <t>/</t>
    </r>
    <r>
      <rPr>
        <sz val="12"/>
        <rFont val="ＭＳ Ｐゴシック"/>
        <family val="3"/>
        <charset val="128"/>
      </rPr>
      <t>〇〇）</t>
    </r>
    <rPh sb="7" eb="8">
      <t>レイ</t>
    </rPh>
    <phoneticPr fontId="7"/>
  </si>
  <si>
    <t xml:space="preserve">　　日　付
</t>
    <phoneticPr fontId="7"/>
  </si>
  <si>
    <r>
      <rPr>
        <b/>
        <sz val="12"/>
        <color rgb="FFFF0000"/>
        <rFont val="MS　P明朝"/>
        <family val="3"/>
        <charset val="128"/>
      </rPr>
      <t>１枚目の参加者名簿のみでは入力枠が不足する場合</t>
    </r>
    <r>
      <rPr>
        <sz val="12"/>
        <color theme="1"/>
        <rFont val="MS　P明朝"/>
        <family val="3"/>
        <charset val="128"/>
      </rPr>
      <t>にご使用ください</t>
    </r>
    <rPh sb="1" eb="3">
      <t>マイメ</t>
    </rPh>
    <rPh sb="4" eb="9">
      <t>サンカシャメイボ</t>
    </rPh>
    <rPh sb="13" eb="16">
      <t>ニュウリョクワク</t>
    </rPh>
    <rPh sb="17" eb="19">
      <t>フソク</t>
    </rPh>
    <rPh sb="21" eb="23">
      <t>バアイ</t>
    </rPh>
    <rPh sb="25" eb="27">
      <t>シヨウ</t>
    </rPh>
    <phoneticPr fontId="7"/>
  </si>
  <si>
    <r>
      <rPr>
        <b/>
        <sz val="12"/>
        <color rgb="FFFF0000"/>
        <rFont val="MS　P明朝"/>
        <family val="3"/>
        <charset val="128"/>
      </rPr>
      <t>１枚目及び２枚目では入力枠が不足する場合</t>
    </r>
    <r>
      <rPr>
        <sz val="12"/>
        <color theme="1"/>
        <rFont val="MS　P明朝"/>
        <family val="3"/>
        <charset val="128"/>
      </rPr>
      <t>にご使用ください</t>
    </r>
    <rPh sb="1" eb="3">
      <t>マイメ</t>
    </rPh>
    <rPh sb="3" eb="4">
      <t>オヨ</t>
    </rPh>
    <rPh sb="6" eb="8">
      <t>マイメ</t>
    </rPh>
    <rPh sb="10" eb="13">
      <t>ニュウリョクワク</t>
    </rPh>
    <rPh sb="14" eb="16">
      <t>フソク</t>
    </rPh>
    <rPh sb="18" eb="20">
      <t>バアイ</t>
    </rPh>
    <rPh sb="22" eb="24">
      <t>シヨウ</t>
    </rPh>
    <phoneticPr fontId="7"/>
  </si>
  <si>
    <t>令和７年４月新設</t>
    <rPh sb="3" eb="4">
      <t>ネン</t>
    </rPh>
    <rPh sb="6" eb="8">
      <t>シンセツ</t>
    </rPh>
    <phoneticPr fontId="7"/>
  </si>
  <si>
    <t>令和７年４月新設</t>
    <rPh sb="6" eb="8">
      <t>シンセツ</t>
    </rPh>
    <phoneticPr fontId="7"/>
  </si>
  <si>
    <r>
      <t>■　</t>
    </r>
    <r>
      <rPr>
        <b/>
        <u/>
        <sz val="12"/>
        <rFont val="ＭＳ ゴシック"/>
        <family val="3"/>
        <charset val="128"/>
      </rPr>
      <t>このシート以降は入力例</t>
    </r>
    <r>
      <rPr>
        <b/>
        <sz val="12"/>
        <rFont val="ＭＳ ゴシック"/>
        <family val="3"/>
        <charset val="128"/>
      </rPr>
      <t>です。各（記入例）を参照し、様式１から順に入力ください。</t>
    </r>
    <rPh sb="7" eb="9">
      <t>いこう</t>
    </rPh>
    <rPh sb="10" eb="13">
      <t>にゅうりょくれい</t>
    </rPh>
    <rPh sb="16" eb="17">
      <t>かく</t>
    </rPh>
    <rPh sb="18" eb="21">
      <t>きにゅうれい</t>
    </rPh>
    <rPh sb="23" eb="25">
      <t>さんしょう</t>
    </rPh>
    <rPh sb="27" eb="29">
      <t>ようしき</t>
    </rPh>
    <rPh sb="32" eb="33">
      <t>じゅん</t>
    </rPh>
    <rPh sb="34" eb="36">
      <t>にゅうりょく</t>
    </rPh>
    <phoneticPr fontId="7" type="Hiragana" alignment="distributed"/>
  </si>
  <si>
    <r>
      <t>■</t>
    </r>
    <r>
      <rPr>
        <b/>
        <sz val="12"/>
        <color rgb="FFFF0000"/>
        <rFont val="ＭＳ ゴシック"/>
        <family val="3"/>
        <charset val="128"/>
      </rPr>
      <t>【入力順】</t>
    </r>
    <r>
      <rPr>
        <b/>
        <sz val="12"/>
        <rFont val="ＭＳ ゴシック"/>
        <family val="3"/>
        <charset val="128"/>
      </rPr>
      <t>様式１→様式２（→必要に応じて様式２（つづき））</t>
    </r>
    <rPh sb="2" eb="4">
      <t>ニュウリョク</t>
    </rPh>
    <rPh sb="4" eb="5">
      <t>ジュン</t>
    </rPh>
    <rPh sb="6" eb="8">
      <t>ヨウシキ</t>
    </rPh>
    <rPh sb="10" eb="12">
      <t>ヨウシキ</t>
    </rPh>
    <rPh sb="15" eb="17">
      <t>ヒツヨウ</t>
    </rPh>
    <rPh sb="18" eb="19">
      <t>オウ</t>
    </rPh>
    <rPh sb="21" eb="23">
      <t>ヨウシキ</t>
    </rPh>
    <phoneticPr fontId="7"/>
  </si>
  <si>
    <t>　　　　　　　　　→様式３（→必要に応じて様式３（つづき））→様式４→参考様式５【参加者名簿】</t>
    <rPh sb="10" eb="12">
      <t>ヨウシキ</t>
    </rPh>
    <rPh sb="15" eb="17">
      <t>ヒツヨウ</t>
    </rPh>
    <rPh sb="18" eb="19">
      <t>オウ</t>
    </rPh>
    <rPh sb="21" eb="23">
      <t>ヨウシキ</t>
    </rPh>
    <rPh sb="31" eb="33">
      <t>ヨウシキ</t>
    </rPh>
    <rPh sb="35" eb="39">
      <t>サンコウヨウシキ</t>
    </rPh>
    <rPh sb="41" eb="44">
      <t>サンカシャ</t>
    </rPh>
    <rPh sb="44" eb="46">
      <t>メイボ</t>
    </rPh>
    <phoneticPr fontId="7"/>
  </si>
  <si>
    <r>
      <rPr>
        <b/>
        <sz val="22"/>
        <color rgb="FFFF0000"/>
        <rFont val="ＭＳ Ｐ明朝"/>
        <family val="1"/>
        <charset val="128"/>
      </rPr>
      <t>様式１および様式2の入力後に</t>
    </r>
    <r>
      <rPr>
        <b/>
        <sz val="22"/>
        <color theme="1"/>
        <rFont val="ＭＳ Ｐ明朝"/>
        <family val="1"/>
        <charset val="128"/>
      </rPr>
      <t>入力ください。（一部リンク付けしてあるため）</t>
    </r>
    <rPh sb="6" eb="8">
      <t>ヨウシキ</t>
    </rPh>
    <rPh sb="10" eb="13">
      <t>ニュウリョクゴ</t>
    </rPh>
    <rPh sb="14" eb="16">
      <t>ニュウリョク</t>
    </rPh>
    <phoneticPr fontId="7"/>
  </si>
  <si>
    <r>
      <rPr>
        <b/>
        <sz val="20"/>
        <color rgb="FFFF0000"/>
        <rFont val="ＭＳ Ｐ明朝"/>
        <family val="1"/>
        <charset val="128"/>
      </rPr>
      <t>少なくとも様式１の入力後に</t>
    </r>
    <r>
      <rPr>
        <b/>
        <sz val="20"/>
        <color rgb="FF000000"/>
        <rFont val="ＭＳ Ｐ明朝"/>
        <family val="1"/>
        <charset val="128"/>
      </rPr>
      <t>入力ください。（一部リンク付けしてあるため）</t>
    </r>
    <rPh sb="0" eb="1">
      <t>スク</t>
    </rPh>
    <rPh sb="9" eb="11">
      <t>ニュウリョク</t>
    </rPh>
    <rPh sb="11" eb="12">
      <t>ゴ</t>
    </rPh>
    <rPh sb="13" eb="15">
      <t>ニュウリョク</t>
    </rPh>
    <phoneticPr fontId="113"/>
  </si>
  <si>
    <r>
      <rPr>
        <b/>
        <sz val="20"/>
        <color rgb="FFFF0000"/>
        <rFont val="ＭＳ Ｐ明朝"/>
        <family val="1"/>
        <charset val="128"/>
      </rPr>
      <t>少なくとも様式１の入力後に</t>
    </r>
    <r>
      <rPr>
        <b/>
        <sz val="20"/>
        <color rgb="FF000000"/>
        <rFont val="ＭＳ Ｐ明朝"/>
        <family val="1"/>
        <charset val="128"/>
      </rPr>
      <t>入力ください。（一部リンク付けしてあるため）</t>
    </r>
    <rPh sb="0" eb="1">
      <t>スク</t>
    </rPh>
    <rPh sb="9" eb="12">
      <t>ニュウリョクゴ</t>
    </rPh>
    <rPh sb="13" eb="15">
      <t>ニュウリョク</t>
    </rPh>
    <phoneticPr fontId="1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</si>
</sst>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
    <numFmt numFmtId="177" formatCode="000\-0000"/>
    <numFmt numFmtId="178" formatCode="&quot;〒&quot;000\-0000"/>
    <numFmt numFmtId="179" formatCode="h:mm;@"/>
    <numFmt numFmtId="180" formatCode="\№"/>
    <numFmt numFmtId="181" formatCode=";;;"/>
  </numFmts>
  <fonts count="152">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color theme="0"/>
      <name val="游ゴシック"/>
      <family val="2"/>
      <charset val="128"/>
      <scheme val="minor"/>
    </font>
    <font>
      <sz val="11"/>
      <name val="ＭＳ Ｐゴシック"/>
      <family val="3"/>
      <charset val="128"/>
    </font>
    <font>
      <b/>
      <sz val="16"/>
      <name val="ＭＳ 明朝"/>
      <family val="1"/>
      <charset val="128"/>
    </font>
    <font>
      <b/>
      <sz val="16"/>
      <color rgb="FFFF0000"/>
      <name val="ＭＳ 明朝"/>
      <family val="1"/>
      <charset val="128"/>
    </font>
    <font>
      <sz val="6"/>
      <name val="游ゴシック"/>
      <family val="2"/>
      <charset val="128"/>
      <scheme val="minor"/>
    </font>
    <font>
      <sz val="16"/>
      <name val="ＭＳ 明朝"/>
      <family val="1"/>
      <charset val="128"/>
    </font>
    <font>
      <sz val="11"/>
      <name val="ＭＳ 明朝"/>
      <family val="1"/>
      <charset val="128"/>
    </font>
    <font>
      <sz val="12"/>
      <name val="ＭＳ 明朝"/>
      <family val="1"/>
      <charset val="128"/>
    </font>
    <font>
      <sz val="6"/>
      <name val="ＭＳ Ｐゴシック"/>
      <family val="3"/>
      <charset val="128"/>
    </font>
    <font>
      <sz val="14"/>
      <color indexed="8"/>
      <name val="ＭＳ 明朝"/>
      <family val="1"/>
      <charset val="128"/>
    </font>
    <font>
      <sz val="19"/>
      <color indexed="8"/>
      <name val="ＭＳ 明朝"/>
      <family val="1"/>
      <charset val="128"/>
    </font>
    <font>
      <sz val="11"/>
      <color indexed="8"/>
      <name val="ＭＳ 明朝"/>
      <family val="1"/>
      <charset val="128"/>
    </font>
    <font>
      <sz val="12"/>
      <color indexed="8"/>
      <name val="ＭＳ 明朝"/>
      <family val="1"/>
      <charset val="128"/>
    </font>
    <font>
      <b/>
      <sz val="14"/>
      <color rgb="FFFF0000"/>
      <name val="ＭＳ Ｐ明朝"/>
      <family val="1"/>
      <charset val="128"/>
    </font>
    <font>
      <sz val="13"/>
      <name val="ＭＳ 明朝"/>
      <family val="1"/>
      <charset val="128"/>
    </font>
    <font>
      <sz val="16"/>
      <color indexed="8"/>
      <name val="ＭＳ 明朝"/>
      <family val="1"/>
      <charset val="128"/>
    </font>
    <font>
      <b/>
      <sz val="12"/>
      <color rgb="FFFF0000"/>
      <name val="ＭＳ Ｐ明朝"/>
      <family val="1"/>
      <charset val="128"/>
    </font>
    <font>
      <b/>
      <sz val="12"/>
      <color rgb="FFFF0000"/>
      <name val="ＭＳ 明朝"/>
      <family val="1"/>
      <charset val="128"/>
    </font>
    <font>
      <sz val="13"/>
      <color indexed="8"/>
      <name val="ＭＳ 明朝"/>
      <family val="1"/>
      <charset val="128"/>
    </font>
    <font>
      <sz val="20"/>
      <color indexed="8"/>
      <name val="ＭＳ 明朝"/>
      <family val="1"/>
      <charset val="128"/>
    </font>
    <font>
      <b/>
      <sz val="14"/>
      <color theme="0"/>
      <name val="ＭＳ Ｐ明朝"/>
      <family val="1"/>
      <charset val="128"/>
    </font>
    <font>
      <sz val="11"/>
      <color theme="0"/>
      <name val="ＭＳ Ｐ明朝"/>
      <family val="1"/>
      <charset val="128"/>
    </font>
    <font>
      <sz val="11"/>
      <color theme="0"/>
      <name val="ＭＳ 明朝"/>
      <family val="1"/>
      <charset val="128"/>
    </font>
    <font>
      <sz val="14"/>
      <name val="ＭＳ 明朝"/>
      <family val="1"/>
      <charset val="128"/>
    </font>
    <font>
      <sz val="12"/>
      <color rgb="FFFF0000"/>
      <name val="ＭＳ 明朝"/>
      <family val="1"/>
      <charset val="128"/>
    </font>
    <font>
      <sz val="12"/>
      <name val="ＭＳ Ｐ明朝"/>
      <family val="1"/>
      <charset val="128"/>
    </font>
    <font>
      <b/>
      <sz val="9"/>
      <color rgb="FFFF0000"/>
      <name val="ＭＳ Ｐ明朝"/>
      <family val="1"/>
      <charset val="128"/>
    </font>
    <font>
      <u/>
      <sz val="11"/>
      <color theme="10"/>
      <name val="游ゴシック"/>
      <family val="2"/>
      <charset val="128"/>
      <scheme val="minor"/>
    </font>
    <font>
      <b/>
      <u/>
      <sz val="11"/>
      <color rgb="FFFF0000"/>
      <name val="ＭＳ Ｐ明朝"/>
      <family val="1"/>
      <charset val="128"/>
    </font>
    <font>
      <b/>
      <sz val="16"/>
      <color rgb="FFFF0000"/>
      <name val="ＭＳ Ｐ明朝"/>
      <family val="1"/>
      <charset val="128"/>
    </font>
    <font>
      <sz val="9"/>
      <color rgb="FF000000"/>
      <name val="Meiryo UI"/>
      <family val="3"/>
      <charset val="128"/>
    </font>
    <font>
      <b/>
      <sz val="16"/>
      <color theme="1"/>
      <name val="ＭＳ Ｐ明朝"/>
      <family val="1"/>
      <charset val="128"/>
    </font>
    <font>
      <sz val="12"/>
      <color theme="1"/>
      <name val="ＭＳ 明朝"/>
      <family val="1"/>
      <charset val="128"/>
    </font>
    <font>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6"/>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sz val="12"/>
      <name val="游ゴシック"/>
      <family val="2"/>
      <charset val="128"/>
      <scheme val="minor"/>
    </font>
    <font>
      <sz val="12"/>
      <name val="游ゴシック"/>
      <family val="3"/>
      <charset val="128"/>
      <scheme val="minor"/>
    </font>
    <font>
      <sz val="13"/>
      <color theme="1"/>
      <name val="游ゴシック"/>
      <family val="2"/>
      <charset val="128"/>
      <scheme val="minor"/>
    </font>
    <font>
      <sz val="13"/>
      <color theme="1"/>
      <name val="游ゴシック"/>
      <family val="3"/>
      <charset val="128"/>
      <scheme val="minor"/>
    </font>
    <font>
      <b/>
      <sz val="12"/>
      <name val="游ゴシック"/>
      <family val="3"/>
      <charset val="128"/>
      <scheme val="minor"/>
    </font>
    <font>
      <b/>
      <sz val="11"/>
      <color rgb="FFFF0000"/>
      <name val="ＭＳ Ｐ明朝"/>
      <family val="1"/>
      <charset val="128"/>
    </font>
    <font>
      <sz val="9"/>
      <color theme="1"/>
      <name val="游ゴシック"/>
      <family val="3"/>
      <charset val="128"/>
      <scheme val="minor"/>
    </font>
    <font>
      <sz val="9"/>
      <name val="游ゴシック"/>
      <family val="3"/>
      <charset val="128"/>
      <scheme val="minor"/>
    </font>
    <font>
      <sz val="9"/>
      <color theme="1"/>
      <name val="游ゴシック Light"/>
      <family val="3"/>
      <charset val="128"/>
      <scheme val="major"/>
    </font>
    <font>
      <sz val="9"/>
      <color theme="1"/>
      <name val="游ゴシック"/>
      <family val="2"/>
      <charset val="128"/>
      <scheme val="minor"/>
    </font>
    <font>
      <sz val="8"/>
      <color theme="1"/>
      <name val="游ゴシック"/>
      <family val="3"/>
      <charset val="128"/>
      <scheme val="minor"/>
    </font>
    <font>
      <b/>
      <sz val="10"/>
      <color rgb="FFFF0000"/>
      <name val="ＭＳ Ｐ明朝"/>
      <family val="1"/>
      <charset val="128"/>
    </font>
    <font>
      <sz val="10"/>
      <color rgb="FFFF0000"/>
      <name val="游ゴシック"/>
      <family val="3"/>
      <charset val="128"/>
      <scheme val="minor"/>
    </font>
    <font>
      <b/>
      <sz val="10"/>
      <color theme="1"/>
      <name val="ＭＳ Ｐ明朝"/>
      <family val="1"/>
      <charset val="128"/>
    </font>
    <font>
      <b/>
      <sz val="11"/>
      <color theme="1"/>
      <name val="ＭＳ Ｐ明朝"/>
      <family val="1"/>
      <charset val="128"/>
    </font>
    <font>
      <sz val="8"/>
      <name val="游ゴシック"/>
      <family val="3"/>
      <charset val="128"/>
      <scheme val="minor"/>
    </font>
    <font>
      <u/>
      <sz val="10"/>
      <color theme="1"/>
      <name val="游ゴシック"/>
      <family val="3"/>
      <charset val="128"/>
      <scheme val="minor"/>
    </font>
    <font>
      <b/>
      <sz val="12"/>
      <color theme="1"/>
      <name val="游ゴシック"/>
      <family val="3"/>
      <charset val="128"/>
      <scheme val="minor"/>
    </font>
    <font>
      <b/>
      <sz val="22"/>
      <color theme="1"/>
      <name val="ＭＳ Ｐ明朝"/>
      <family val="1"/>
      <charset val="128"/>
    </font>
    <font>
      <b/>
      <sz val="22"/>
      <color rgb="FFFF0000"/>
      <name val="ＭＳ Ｐ明朝"/>
      <family val="1"/>
      <charset val="128"/>
    </font>
    <font>
      <sz val="16"/>
      <color theme="1"/>
      <name val="ＭＳ Ｐ明朝"/>
      <family val="1"/>
      <charset val="128"/>
    </font>
    <font>
      <sz val="16"/>
      <color theme="1"/>
      <name val="ＭＳ 明朝"/>
      <family val="1"/>
      <charset val="128"/>
    </font>
    <font>
      <sz val="12"/>
      <color theme="1"/>
      <name val="ＭＳ Ｐ明朝"/>
      <family val="1"/>
      <charset val="128"/>
    </font>
    <font>
      <sz val="14"/>
      <color rgb="FF000000"/>
      <name val="ＭＳ Ｐゴシック"/>
      <family val="3"/>
      <charset val="128"/>
    </font>
    <font>
      <sz val="13"/>
      <color rgb="FF000000"/>
      <name val="ＭＳ Ｐゴシック"/>
      <family val="3"/>
      <charset val="128"/>
    </font>
    <font>
      <sz val="11"/>
      <color theme="1"/>
      <name val="ＭＳ Ｐゴシック"/>
      <family val="3"/>
      <charset val="128"/>
    </font>
    <font>
      <b/>
      <sz val="11"/>
      <color rgb="FF000000"/>
      <name val="ＭＳ 明朝"/>
      <family val="1"/>
      <charset val="128"/>
    </font>
    <font>
      <b/>
      <sz val="14"/>
      <color rgb="FF000000"/>
      <name val="ＭＳ 明朝"/>
      <family val="1"/>
      <charset val="128"/>
    </font>
    <font>
      <sz val="16"/>
      <color theme="1"/>
      <name val="游ゴシック"/>
      <family val="3"/>
      <charset val="128"/>
      <scheme val="minor"/>
    </font>
    <font>
      <sz val="12"/>
      <color rgb="FF000000"/>
      <name val="ＭＳ 明朝"/>
      <family val="1"/>
      <charset val="128"/>
    </font>
    <font>
      <sz val="14"/>
      <color theme="1"/>
      <name val="ＭＳ ゴシック"/>
      <family val="3"/>
      <charset val="128"/>
    </font>
    <font>
      <sz val="10.5"/>
      <color rgb="FFFF0000"/>
      <name val="ＭＳ ゴシック"/>
      <family val="3"/>
      <charset val="128"/>
    </font>
    <font>
      <b/>
      <sz val="12"/>
      <color theme="1"/>
      <name val="ＭＳ ゴシック"/>
      <family val="3"/>
      <charset val="128"/>
    </font>
    <font>
      <sz val="10.5"/>
      <color theme="1"/>
      <name val="ＭＳ 明朝"/>
      <family val="1"/>
      <charset val="128"/>
    </font>
    <font>
      <b/>
      <sz val="14"/>
      <color theme="1"/>
      <name val="ＭＳ Ｐゴシック"/>
      <family val="3"/>
      <charset val="128"/>
    </font>
    <font>
      <sz val="14"/>
      <color theme="1"/>
      <name val="ＭＳ Ｐゴシック"/>
      <family val="3"/>
      <charset val="128"/>
    </font>
    <font>
      <sz val="14"/>
      <name val="ＭＳ Ｐゴシック"/>
      <family val="3"/>
      <charset val="128"/>
    </font>
    <font>
      <b/>
      <sz val="20"/>
      <color rgb="FFFF0000"/>
      <name val="ＭＳ Ｐ明朝"/>
      <family val="1"/>
      <charset val="128"/>
    </font>
    <font>
      <b/>
      <sz val="14"/>
      <color rgb="FFFF0000"/>
      <name val="ＭＳ Ｐゴシック"/>
      <family val="3"/>
      <charset val="128"/>
    </font>
    <font>
      <sz val="9"/>
      <color rgb="FF000000"/>
      <name val="ＭＳ 明朝"/>
      <family val="1"/>
      <charset val="128"/>
    </font>
    <font>
      <sz val="14"/>
      <color theme="1"/>
      <name val="ＭＳ 明朝"/>
      <family val="1"/>
      <charset val="128"/>
    </font>
    <font>
      <b/>
      <sz val="14"/>
      <color rgb="FFFF0000"/>
      <name val="ＭＳ 明朝"/>
      <family val="1"/>
      <charset val="128"/>
    </font>
    <font>
      <sz val="14"/>
      <color theme="1"/>
      <name val="游ゴシック"/>
      <family val="2"/>
      <charset val="128"/>
      <scheme val="minor"/>
    </font>
    <font>
      <sz val="13"/>
      <color theme="1"/>
      <name val="ＭＳ 明朝"/>
      <family val="1"/>
      <charset val="128"/>
    </font>
    <font>
      <sz val="12"/>
      <color theme="1"/>
      <name val="ＭＳ Ｐゴシック"/>
      <family val="3"/>
      <charset val="128"/>
    </font>
    <font>
      <b/>
      <sz val="12"/>
      <color rgb="FFFF0000"/>
      <name val="ＭＳ Ｐゴシック"/>
      <family val="3"/>
      <charset val="128"/>
    </font>
    <font>
      <sz val="10"/>
      <color theme="1"/>
      <name val="ＭＳ Ｐゴシック"/>
      <family val="3"/>
      <charset val="128"/>
    </font>
    <font>
      <sz val="9"/>
      <color theme="1"/>
      <name val="ＭＳ Ｐゴシック"/>
      <family val="3"/>
      <charset val="128"/>
    </font>
    <font>
      <b/>
      <sz val="11"/>
      <color rgb="FF0070C0"/>
      <name val="ＭＳ Ｐゴシック"/>
      <family val="3"/>
      <charset val="128"/>
    </font>
    <font>
      <b/>
      <sz val="11"/>
      <color rgb="FFFF3300"/>
      <name val="ＭＳ Ｐゴシック"/>
      <family val="3"/>
      <charset val="128"/>
    </font>
    <font>
      <b/>
      <sz val="18"/>
      <color rgb="FFFF0000"/>
      <name val="ＭＳ Ｐ明朝"/>
      <family val="1"/>
      <charset val="128"/>
    </font>
    <font>
      <sz val="10.5"/>
      <color theme="1"/>
      <name val="ＭＳ Ｐ明朝"/>
      <family val="1"/>
      <charset val="128"/>
    </font>
    <font>
      <b/>
      <sz val="16"/>
      <name val="ＭＳ Ｐ明朝"/>
      <family val="1"/>
      <charset val="128"/>
    </font>
    <font>
      <b/>
      <sz val="18"/>
      <color rgb="FF0070C0"/>
      <name val="ＭＳ Ｐ明朝"/>
      <family val="1"/>
      <charset val="128"/>
    </font>
    <font>
      <b/>
      <sz val="18"/>
      <color rgb="FFFF3300"/>
      <name val="ＭＳ Ｐ明朝"/>
      <family val="1"/>
      <charset val="128"/>
    </font>
    <font>
      <b/>
      <sz val="14"/>
      <color theme="1"/>
      <name val="游ゴシック"/>
      <family val="3"/>
      <charset val="128"/>
      <scheme val="minor"/>
    </font>
    <font>
      <sz val="9"/>
      <color rgb="FFFF0000"/>
      <name val="ＭＳ 明朝"/>
      <family val="1"/>
      <charset val="128"/>
    </font>
    <font>
      <b/>
      <sz val="12"/>
      <color theme="1"/>
      <name val="ＭＳ Ｐゴシック"/>
      <family val="3"/>
      <charset val="128"/>
    </font>
    <font>
      <b/>
      <sz val="12"/>
      <color theme="1"/>
      <name val="ＭＳ 明朝"/>
      <family val="1"/>
      <charset val="128"/>
    </font>
    <font>
      <b/>
      <sz val="16"/>
      <color theme="1"/>
      <name val="ＭＳ Ｐゴシック"/>
      <family val="3"/>
      <charset val="128"/>
    </font>
    <font>
      <sz val="10.5"/>
      <color theme="1"/>
      <name val="Century"/>
      <family val="1"/>
    </font>
    <font>
      <sz val="11"/>
      <color rgb="FFFF0000"/>
      <name val="ＭＳ Ｐ明朝"/>
      <family val="1"/>
      <charset val="128"/>
    </font>
    <font>
      <sz val="9"/>
      <name val="ＭＳ Ｐ明朝"/>
      <family val="1"/>
      <charset val="128"/>
    </font>
    <font>
      <b/>
      <sz val="13"/>
      <color rgb="FFFF0000"/>
      <name val="ＭＳ ゴシック"/>
      <family val="3"/>
      <charset val="128"/>
    </font>
    <font>
      <b/>
      <u/>
      <sz val="13"/>
      <color rgb="FFFF0000"/>
      <name val="ＭＳ ゴシック"/>
      <family val="3"/>
      <charset val="128"/>
    </font>
    <font>
      <sz val="14"/>
      <color theme="1"/>
      <name val="游ゴシック"/>
      <family val="3"/>
      <charset val="128"/>
      <scheme val="minor"/>
    </font>
    <font>
      <b/>
      <sz val="11"/>
      <color rgb="FFFF0000"/>
      <name val="游ゴシック"/>
      <family val="3"/>
      <charset val="128"/>
      <scheme val="minor"/>
    </font>
    <font>
      <sz val="11"/>
      <color theme="1"/>
      <name val="ＭＳ Ｐゴシック"/>
      <family val="2"/>
      <charset val="128"/>
    </font>
    <font>
      <b/>
      <sz val="20"/>
      <color rgb="FF000000"/>
      <name val="ＭＳ Ｐ明朝"/>
      <family val="1"/>
      <charset val="128"/>
    </font>
    <font>
      <sz val="6"/>
      <name val="ＭＳ Ｐゴシック"/>
      <family val="2"/>
      <charset val="128"/>
    </font>
    <font>
      <sz val="14"/>
      <color rgb="FF000000"/>
      <name val="ＭＳ 明朝"/>
      <family val="1"/>
      <charset val="128"/>
    </font>
    <font>
      <sz val="16"/>
      <color rgb="FF000000"/>
      <name val="HGP創英角ｺﾞｼｯｸUB"/>
      <family val="3"/>
      <charset val="128"/>
    </font>
    <font>
      <sz val="12"/>
      <color rgb="FF000000"/>
      <name val="ＭＳ Ｐゴシック"/>
      <family val="3"/>
      <charset val="128"/>
    </font>
    <font>
      <sz val="8"/>
      <color rgb="FF000000"/>
      <name val="ＭＳ Ｐゴシック"/>
      <family val="3"/>
      <charset val="128"/>
    </font>
    <font>
      <sz val="18"/>
      <color rgb="FF000000"/>
      <name val="ＭＳ Ｐゴシック"/>
      <family val="2"/>
      <charset val="128"/>
    </font>
    <font>
      <sz val="9"/>
      <name val="ＭＳ Ｐゴシック"/>
      <family val="3"/>
      <charset val="128"/>
    </font>
    <font>
      <b/>
      <sz val="13"/>
      <color rgb="FFFF0000"/>
      <name val="ＭＳ Ｐゴシック"/>
      <family val="3"/>
      <charset val="128"/>
    </font>
    <font>
      <sz val="13"/>
      <color rgb="FFFF0000"/>
      <name val="ＭＳ Ｐゴシック"/>
      <family val="3"/>
      <charset val="128"/>
    </font>
    <font>
      <sz val="14"/>
      <color rgb="FF000000"/>
      <name val="ＭＳ ゴシック"/>
      <family val="3"/>
      <charset val="128"/>
    </font>
    <font>
      <sz val="11"/>
      <color rgb="FF000000"/>
      <name val="ＭＳ ゴシック"/>
      <family val="3"/>
      <charset val="128"/>
    </font>
    <font>
      <sz val="13"/>
      <color rgb="FF000000"/>
      <name val="ＭＳ ゴシック"/>
      <family val="3"/>
      <charset val="128"/>
    </font>
    <font>
      <sz val="11"/>
      <color theme="1"/>
      <name val="MS UI Gothic"/>
      <family val="3"/>
      <charset val="128"/>
    </font>
    <font>
      <sz val="9"/>
      <color theme="1"/>
      <name val="MS UI Gothic"/>
      <family val="3"/>
      <charset val="128"/>
    </font>
    <font>
      <sz val="11"/>
      <color rgb="FFFF0000"/>
      <name val="游ゴシック"/>
      <family val="3"/>
      <charset val="128"/>
      <scheme val="minor"/>
    </font>
    <font>
      <sz val="14"/>
      <color rgb="FFFF0000"/>
      <name val="游ゴシック"/>
      <family val="2"/>
      <charset val="128"/>
      <scheme val="minor"/>
    </font>
    <font>
      <sz val="11"/>
      <color theme="1"/>
      <name val="MS　P明朝"/>
      <family val="3"/>
      <charset val="128"/>
    </font>
    <font>
      <b/>
      <sz val="12"/>
      <color rgb="FFFF0000"/>
      <name val="MS　P明朝"/>
      <family val="3"/>
      <charset val="128"/>
    </font>
    <font>
      <sz val="11"/>
      <color rgb="FFFF0000"/>
      <name val="ＭＳ 明朝"/>
      <family val="1"/>
      <charset val="128"/>
    </font>
    <font>
      <b/>
      <sz val="13"/>
      <color theme="1"/>
      <name val="ＭＳ 明朝"/>
      <family val="1"/>
      <charset val="128"/>
    </font>
    <font>
      <sz val="11"/>
      <color theme="1"/>
      <name val="ＭＳ 明朝"/>
      <family val="1"/>
      <charset val="128"/>
    </font>
    <font>
      <sz val="16"/>
      <color theme="0"/>
      <name val="游ゴシック"/>
      <family val="2"/>
      <charset val="128"/>
      <scheme val="minor"/>
    </font>
    <font>
      <sz val="8"/>
      <color theme="1"/>
      <name val="游ゴシック"/>
      <family val="2"/>
      <charset val="128"/>
      <scheme val="minor"/>
    </font>
    <font>
      <sz val="11"/>
      <name val="游ゴシック"/>
      <family val="3"/>
      <charset val="128"/>
      <scheme val="minor"/>
    </font>
    <font>
      <b/>
      <sz val="22"/>
      <name val="ＭＳ Ｐゴシック"/>
      <family val="3"/>
      <charset val="128"/>
    </font>
    <font>
      <b/>
      <sz val="18"/>
      <name val="ＭＳ Ｐゴシック"/>
      <family val="3"/>
      <charset val="128"/>
    </font>
    <font>
      <b/>
      <sz val="14"/>
      <name val="ＭＳ 明朝"/>
      <family val="1"/>
      <charset val="128"/>
    </font>
    <font>
      <b/>
      <u/>
      <sz val="16"/>
      <name val="ＭＳ Ｐ明朝"/>
      <family val="1"/>
      <charset val="128"/>
    </font>
    <font>
      <sz val="12"/>
      <name val="ＭＳ ゴシック"/>
      <family val="3"/>
      <charset val="128"/>
    </font>
    <font>
      <b/>
      <sz val="12"/>
      <name val="ＭＳ ゴシック"/>
      <family val="3"/>
      <charset val="128"/>
    </font>
    <font>
      <b/>
      <u/>
      <sz val="12"/>
      <name val="ＭＳ ゴシック"/>
      <family val="3"/>
      <charset val="128"/>
    </font>
    <font>
      <b/>
      <sz val="22"/>
      <name val="ＭＳ Ｐ明朝"/>
      <family val="1"/>
      <charset val="128"/>
    </font>
    <font>
      <sz val="12"/>
      <color theme="1"/>
      <name val="MS　P明朝"/>
      <family val="3"/>
      <charset val="128"/>
    </font>
    <font>
      <sz val="10"/>
      <color theme="1"/>
      <name val="游ゴシック"/>
      <family val="2"/>
      <charset val="128"/>
      <scheme val="minor"/>
    </font>
    <font>
      <sz val="11"/>
      <name val="游ゴシック"/>
      <family val="3"/>
      <charset val="128"/>
    </font>
    <font>
      <sz val="10"/>
      <name val="游ゴシック"/>
      <family val="3"/>
      <charset val="128"/>
    </font>
    <font>
      <sz val="12"/>
      <name val="ＭＳ Ｐゴシック"/>
      <family val="3"/>
      <charset val="128"/>
    </font>
    <font>
      <b/>
      <sz val="12"/>
      <name val="ＭＳ Ｐゴシック"/>
      <family val="3"/>
      <charset val="128"/>
    </font>
    <font>
      <b/>
      <sz val="12"/>
      <color rgb="FFFF0000"/>
      <name val="ＭＳ ゴシック"/>
      <family val="3"/>
      <charset val="128"/>
    </font>
  </fonts>
  <fills count="10">
    <fill>
      <patternFill patternType="none"/>
    </fill>
    <fill>
      <patternFill patternType="gray125"/>
    </fill>
    <fill>
      <patternFill patternType="solid">
        <fgColor rgb="FFFFF2CC"/>
        <bgColor indexed="64"/>
      </patternFill>
    </fill>
    <fill>
      <patternFill patternType="solid">
        <fgColor theme="0"/>
        <bgColor indexed="64"/>
      </patternFill>
    </fill>
    <fill>
      <patternFill patternType="solid">
        <fgColor theme="0" tint="-4.9989318521683403E-2"/>
        <bgColor indexed="64"/>
      </patternFill>
    </fill>
    <fill>
      <patternFill patternType="solid">
        <fgColor rgb="FFD9D9D9"/>
        <bgColor rgb="FF000000"/>
      </patternFill>
    </fill>
    <fill>
      <patternFill patternType="solid">
        <fgColor rgb="FFCCFFCC"/>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s>
  <borders count="10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3"/>
      </right>
      <top style="thin">
        <color indexed="64"/>
      </top>
      <bottom style="thin">
        <color indexed="64"/>
      </bottom>
      <diagonal/>
    </border>
    <border>
      <left style="thin">
        <color indexed="63"/>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3"/>
      </right>
      <top style="thin">
        <color indexed="64"/>
      </top>
      <bottom/>
      <diagonal/>
    </border>
    <border>
      <left style="thin">
        <color indexed="63"/>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3"/>
      </right>
      <top/>
      <bottom/>
      <diagonal/>
    </border>
    <border>
      <left style="thin">
        <color indexed="63"/>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3"/>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3"/>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style="thin">
        <color indexed="64"/>
      </left>
      <right style="dashDotDot">
        <color auto="1"/>
      </right>
      <top/>
      <bottom/>
      <diagonal/>
    </border>
    <border>
      <left style="dashDotDot">
        <color indexed="64"/>
      </left>
      <right style="thin">
        <color indexed="64"/>
      </right>
      <top/>
      <bottom/>
      <diagonal/>
    </border>
    <border>
      <left style="double">
        <color auto="1"/>
      </left>
      <right/>
      <top/>
      <bottom/>
      <diagonal/>
    </border>
    <border>
      <left/>
      <right style="double">
        <color auto="1"/>
      </right>
      <top/>
      <bottom/>
      <diagonal/>
    </border>
  </borders>
  <cellStyleXfs count="3">
    <xf numFmtId="0" fontId="0" fillId="0" borderId="0">
      <alignment vertical="center"/>
    </xf>
    <xf numFmtId="0" fontId="4" fillId="0" borderId="0">
      <alignment vertical="center"/>
    </xf>
    <xf numFmtId="0" fontId="30" fillId="0" borderId="0" applyNumberFormat="0" applyFill="0" applyBorder="0" applyAlignment="0" applyProtection="0">
      <alignment vertical="center"/>
    </xf>
  </cellStyleXfs>
  <cellXfs count="1104">
    <xf numFmtId="0" fontId="0" fillId="0" borderId="0" xfId="0">
      <alignment vertical="center"/>
    </xf>
    <xf numFmtId="0" fontId="8" fillId="0" borderId="0" xfId="1" applyFont="1">
      <alignment vertical="center"/>
    </xf>
    <xf numFmtId="0" fontId="9" fillId="0" borderId="0" xfId="1" applyFont="1">
      <alignment vertical="center"/>
    </xf>
    <xf numFmtId="0" fontId="12" fillId="0" borderId="0" xfId="1" applyFont="1">
      <alignment vertical="center"/>
    </xf>
    <xf numFmtId="0" fontId="13" fillId="0" borderId="0" xfId="1" applyFont="1">
      <alignment vertical="center"/>
    </xf>
    <xf numFmtId="0" fontId="14" fillId="0" borderId="0" xfId="1" applyFont="1">
      <alignment vertical="center"/>
    </xf>
    <xf numFmtId="0" fontId="15" fillId="0" borderId="0" xfId="1" applyFont="1" applyAlignment="1">
      <alignment horizontal="right" vertical="center"/>
    </xf>
    <xf numFmtId="0" fontId="14" fillId="0" borderId="0" xfId="1" applyFont="1" applyAlignment="1">
      <alignment horizontal="left" vertical="center"/>
    </xf>
    <xf numFmtId="0" fontId="16" fillId="0" borderId="0" xfId="1" applyFont="1" applyAlignment="1">
      <alignment horizontal="center" vertical="center"/>
    </xf>
    <xf numFmtId="0" fontId="16" fillId="0" borderId="0" xfId="1" applyFont="1">
      <alignment vertical="center"/>
    </xf>
    <xf numFmtId="0" fontId="14" fillId="0" borderId="0" xfId="1" applyFont="1" applyAlignment="1">
      <alignment horizontal="center" vertical="center"/>
    </xf>
    <xf numFmtId="0" fontId="17" fillId="0" borderId="0" xfId="1" applyFont="1">
      <alignment vertical="center"/>
    </xf>
    <xf numFmtId="0" fontId="16" fillId="0" borderId="0" xfId="1" applyFont="1" applyAlignment="1">
      <alignment horizontal="right" vertical="center"/>
    </xf>
    <xf numFmtId="0" fontId="18" fillId="0" borderId="0" xfId="1" applyFont="1">
      <alignment vertical="center"/>
    </xf>
    <xf numFmtId="0" fontId="17" fillId="0" borderId="0" xfId="1" applyFont="1" applyAlignment="1">
      <alignment horizontal="left" vertical="center"/>
    </xf>
    <xf numFmtId="0" fontId="15" fillId="0" borderId="0" xfId="1" applyFont="1">
      <alignment vertical="center"/>
    </xf>
    <xf numFmtId="0" fontId="15" fillId="0" borderId="0" xfId="1" applyFont="1" applyAlignment="1">
      <alignment horizontal="left" vertical="center"/>
    </xf>
    <xf numFmtId="0" fontId="10" fillId="0" borderId="0" xfId="1" applyFont="1">
      <alignment vertical="center"/>
    </xf>
    <xf numFmtId="0" fontId="15" fillId="0" borderId="0" xfId="1" applyFont="1" applyAlignment="1">
      <alignment horizontal="center" vertical="center"/>
    </xf>
    <xf numFmtId="0" fontId="10" fillId="0" borderId="0" xfId="1" applyFont="1" applyAlignment="1">
      <alignment horizontal="left" vertical="center" wrapText="1"/>
    </xf>
    <xf numFmtId="0" fontId="20" fillId="0" borderId="0" xfId="1" applyFont="1" applyAlignment="1">
      <alignment horizontal="left" vertical="center"/>
    </xf>
    <xf numFmtId="0" fontId="22" fillId="0" borderId="0" xfId="1" applyFont="1" applyAlignment="1">
      <alignment horizontal="center" vertical="center"/>
    </xf>
    <xf numFmtId="0" fontId="25" fillId="0" borderId="0" xfId="1" applyFont="1">
      <alignment vertical="center"/>
    </xf>
    <xf numFmtId="0" fontId="16" fillId="0" borderId="3" xfId="1" applyFont="1" applyBorder="1" applyAlignment="1" applyProtection="1">
      <alignment horizontal="center" vertical="center"/>
      <protection locked="0"/>
    </xf>
    <xf numFmtId="0" fontId="26" fillId="0" borderId="3" xfId="1" applyFont="1" applyBorder="1" applyAlignment="1">
      <alignment vertical="center" shrinkToFit="1"/>
    </xf>
    <xf numFmtId="0" fontId="10" fillId="0" borderId="6" xfId="1" applyFont="1" applyBorder="1">
      <alignment vertical="center"/>
    </xf>
    <xf numFmtId="0" fontId="15" fillId="2" borderId="18" xfId="1" applyFont="1" applyFill="1" applyBorder="1">
      <alignment vertical="center"/>
    </xf>
    <xf numFmtId="0" fontId="15" fillId="2" borderId="0" xfId="1" applyFont="1" applyFill="1">
      <alignment vertical="center"/>
    </xf>
    <xf numFmtId="0" fontId="15" fillId="2" borderId="19" xfId="1" applyFont="1" applyFill="1" applyBorder="1">
      <alignment vertical="center"/>
    </xf>
    <xf numFmtId="0" fontId="15" fillId="2" borderId="15" xfId="1" applyFont="1" applyFill="1" applyBorder="1">
      <alignment vertical="center"/>
    </xf>
    <xf numFmtId="0" fontId="15" fillId="2" borderId="1" xfId="1" applyFont="1" applyFill="1" applyBorder="1">
      <alignment vertical="center"/>
    </xf>
    <xf numFmtId="0" fontId="4" fillId="0" borderId="0" xfId="1">
      <alignment vertical="center"/>
    </xf>
    <xf numFmtId="0" fontId="9" fillId="0" borderId="0" xfId="1" applyFont="1" applyAlignment="1">
      <alignment horizontal="left" vertical="center"/>
    </xf>
    <xf numFmtId="0" fontId="0" fillId="0" borderId="0" xfId="0" applyProtection="1">
      <alignment vertical="center"/>
      <protection locked="0"/>
    </xf>
    <xf numFmtId="0" fontId="36" fillId="0" borderId="0" xfId="0" applyFont="1" applyAlignment="1">
      <alignment horizontal="center" vertical="center"/>
    </xf>
    <xf numFmtId="0" fontId="36" fillId="0" borderId="13" xfId="0" applyFont="1" applyBorder="1" applyAlignment="1">
      <alignment horizontal="center" vertical="center"/>
    </xf>
    <xf numFmtId="0" fontId="42" fillId="0" borderId="0" xfId="0" applyFont="1" applyAlignment="1">
      <alignment vertical="center" shrinkToFit="1"/>
    </xf>
    <xf numFmtId="0" fontId="42" fillId="0" borderId="13" xfId="0" applyFont="1" applyBorder="1" applyAlignment="1">
      <alignment horizontal="left" vertical="center" shrinkToFit="1"/>
    </xf>
    <xf numFmtId="0" fontId="43" fillId="0" borderId="13" xfId="0" applyFont="1" applyBorder="1" applyAlignment="1">
      <alignment horizontal="left" vertical="center" shrinkToFit="1"/>
    </xf>
    <xf numFmtId="0" fontId="43" fillId="0" borderId="0" xfId="0" applyFont="1" applyAlignment="1">
      <alignment horizontal="left" vertical="center" shrinkToFit="1"/>
    </xf>
    <xf numFmtId="0" fontId="3" fillId="0" borderId="0" xfId="0" applyFont="1">
      <alignment vertical="center"/>
    </xf>
    <xf numFmtId="0" fontId="47" fillId="3" borderId="0" xfId="0" applyFont="1" applyFill="1" applyAlignment="1">
      <alignment horizontal="center" vertical="center"/>
    </xf>
    <xf numFmtId="0" fontId="37" fillId="0" borderId="0" xfId="0" applyFont="1" applyAlignment="1">
      <alignment horizontal="left" vertical="center"/>
    </xf>
    <xf numFmtId="0" fontId="41" fillId="0" borderId="3" xfId="0" applyFont="1" applyBorder="1" applyAlignment="1" applyProtection="1">
      <alignment vertical="center" shrinkToFit="1"/>
      <protection locked="0"/>
    </xf>
    <xf numFmtId="0" fontId="48" fillId="0" borderId="3" xfId="0" applyFont="1" applyBorder="1" applyAlignment="1">
      <alignment vertical="center" shrinkToFit="1"/>
    </xf>
    <xf numFmtId="0" fontId="41" fillId="0" borderId="13" xfId="0" applyFont="1" applyBorder="1" applyAlignment="1">
      <alignment horizontal="left" vertical="center" shrinkToFit="1"/>
    </xf>
    <xf numFmtId="20" fontId="50" fillId="0" borderId="3" xfId="0" applyNumberFormat="1" applyFont="1" applyBorder="1">
      <alignment vertical="center"/>
    </xf>
    <xf numFmtId="0" fontId="50" fillId="0" borderId="3" xfId="0" applyFont="1" applyBorder="1">
      <alignment vertical="center"/>
    </xf>
    <xf numFmtId="0" fontId="0" fillId="0" borderId="3" xfId="0" applyBorder="1">
      <alignment vertical="center"/>
    </xf>
    <xf numFmtId="0" fontId="0" fillId="0" borderId="6" xfId="0" applyBorder="1">
      <alignment vertical="center"/>
    </xf>
    <xf numFmtId="0" fontId="41" fillId="0" borderId="0" xfId="0" applyFont="1" applyAlignment="1">
      <alignment horizontal="left" vertical="center" shrinkToFit="1"/>
    </xf>
    <xf numFmtId="0" fontId="41" fillId="0" borderId="0" xfId="0" applyFont="1" applyAlignment="1">
      <alignment horizontal="center" vertical="center" shrinkToFit="1"/>
    </xf>
    <xf numFmtId="0" fontId="54" fillId="0" borderId="32" xfId="0" applyFont="1" applyBorder="1" applyAlignment="1">
      <alignment horizontal="right" vertical="center" shrinkToFit="1"/>
    </xf>
    <xf numFmtId="0" fontId="56" fillId="0" borderId="0" xfId="0" applyFont="1" applyAlignment="1">
      <alignment horizontal="left" vertical="top" shrinkToFit="1"/>
    </xf>
    <xf numFmtId="0" fontId="56" fillId="0" borderId="13" xfId="0" applyFont="1" applyBorder="1" applyAlignment="1">
      <alignment horizontal="left" vertical="top" shrinkToFit="1"/>
    </xf>
    <xf numFmtId="0" fontId="54" fillId="0" borderId="32" xfId="0" applyFont="1" applyBorder="1" applyAlignment="1">
      <alignment vertical="center" shrinkToFit="1"/>
    </xf>
    <xf numFmtId="0" fontId="40" fillId="0" borderId="0" xfId="0" applyFont="1" applyAlignment="1">
      <alignment horizontal="left" vertical="center" shrinkToFit="1"/>
    </xf>
    <xf numFmtId="0" fontId="44" fillId="0" borderId="0" xfId="0" applyFont="1" applyAlignment="1">
      <alignment horizontal="center" vertical="center" shrinkToFit="1"/>
    </xf>
    <xf numFmtId="0" fontId="50" fillId="0" borderId="35" xfId="0" applyFont="1" applyBorder="1" applyAlignment="1">
      <alignment vertical="center" shrinkToFit="1"/>
    </xf>
    <xf numFmtId="0" fontId="0" fillId="0" borderId="0" xfId="0" applyAlignment="1">
      <alignment horizontal="left" vertical="center"/>
    </xf>
    <xf numFmtId="0" fontId="42" fillId="0" borderId="0" xfId="0" applyFont="1" applyAlignment="1">
      <alignment horizontal="center" vertical="center" shrinkToFit="1"/>
    </xf>
    <xf numFmtId="0" fontId="0" fillId="0" borderId="0" xfId="0" applyAlignment="1">
      <alignment horizontal="left" vertical="top"/>
    </xf>
    <xf numFmtId="0" fontId="60" fillId="0" borderId="3" xfId="0" applyFont="1" applyBorder="1" applyAlignment="1">
      <alignment horizontal="left" vertical="top" wrapText="1"/>
    </xf>
    <xf numFmtId="0" fontId="0" fillId="0" borderId="3" xfId="0" applyBorder="1" applyAlignment="1">
      <alignment horizontal="left" vertical="top"/>
    </xf>
    <xf numFmtId="0" fontId="37" fillId="0" borderId="0" xfId="0" applyFont="1" applyAlignment="1">
      <alignment horizontal="center" vertical="center" shrinkToFit="1"/>
    </xf>
    <xf numFmtId="0" fontId="0" fillId="0" borderId="0" xfId="0" applyAlignment="1">
      <alignment horizontal="center" vertical="center"/>
    </xf>
    <xf numFmtId="0" fontId="66" fillId="0" borderId="0" xfId="0" applyFont="1">
      <alignment vertical="center"/>
    </xf>
    <xf numFmtId="0" fontId="0" fillId="0" borderId="0" xfId="0" applyAlignment="1">
      <alignment vertical="top"/>
    </xf>
    <xf numFmtId="176" fontId="16" fillId="0" borderId="7" xfId="0" applyNumberFormat="1" applyFont="1" applyBorder="1" applyAlignment="1">
      <alignment horizontal="center" vertical="center"/>
    </xf>
    <xf numFmtId="0" fontId="70" fillId="0" borderId="8" xfId="0" applyFont="1" applyBorder="1" applyAlignment="1">
      <alignment horizontal="left" vertical="center" wrapText="1"/>
    </xf>
    <xf numFmtId="176" fontId="16" fillId="0" borderId="8" xfId="0" applyNumberFormat="1" applyFont="1" applyBorder="1" applyAlignment="1">
      <alignment horizontal="center" vertical="center"/>
    </xf>
    <xf numFmtId="0" fontId="70" fillId="0" borderId="8" xfId="0" applyFont="1" applyBorder="1" applyAlignment="1">
      <alignment vertical="center" wrapText="1"/>
    </xf>
    <xf numFmtId="0" fontId="32" fillId="0" borderId="0" xfId="0" applyFont="1" applyAlignment="1">
      <alignment vertical="center" wrapText="1"/>
    </xf>
    <xf numFmtId="0" fontId="73" fillId="0" borderId="19" xfId="0" applyFont="1" applyBorder="1" applyAlignment="1">
      <alignment horizontal="left" vertical="center" wrapText="1"/>
    </xf>
    <xf numFmtId="0" fontId="32" fillId="0" borderId="1" xfId="0" applyFont="1" applyBorder="1" applyAlignment="1">
      <alignment vertical="center" wrapText="1"/>
    </xf>
    <xf numFmtId="0" fontId="0" fillId="0" borderId="1" xfId="0" applyBorder="1">
      <alignment vertical="center"/>
    </xf>
    <xf numFmtId="0" fontId="73" fillId="0" borderId="16" xfId="0" applyFont="1" applyBorder="1" applyAlignment="1">
      <alignment horizontal="left" vertical="center" wrapText="1"/>
    </xf>
    <xf numFmtId="0" fontId="74" fillId="0" borderId="0" xfId="0" applyFont="1" applyAlignment="1">
      <alignment vertical="center" wrapText="1"/>
    </xf>
    <xf numFmtId="0" fontId="75" fillId="0" borderId="0" xfId="0" applyFont="1" applyAlignment="1">
      <alignment vertical="center" wrapText="1"/>
    </xf>
    <xf numFmtId="0" fontId="76" fillId="0" borderId="0" xfId="0" applyFont="1" applyAlignment="1">
      <alignment horizontal="center" vertical="center" wrapText="1"/>
    </xf>
    <xf numFmtId="0" fontId="77" fillId="0" borderId="0" xfId="0" applyFont="1" applyAlignment="1">
      <alignment vertical="center" wrapText="1"/>
    </xf>
    <xf numFmtId="0" fontId="0" fillId="0" borderId="8" xfId="0" applyBorder="1">
      <alignment vertical="center"/>
    </xf>
    <xf numFmtId="0" fontId="82" fillId="0" borderId="13" xfId="0" applyFont="1" applyBorder="1">
      <alignment vertical="center"/>
    </xf>
    <xf numFmtId="176" fontId="0" fillId="0" borderId="0" xfId="0" applyNumberFormat="1">
      <alignment vertical="center"/>
    </xf>
    <xf numFmtId="0" fontId="83" fillId="0" borderId="0" xfId="0" applyFont="1" applyAlignment="1">
      <alignment horizontal="center" vertical="center" wrapText="1"/>
    </xf>
    <xf numFmtId="0" fontId="82" fillId="0" borderId="0" xfId="0" applyFont="1" applyAlignment="1">
      <alignment horizontal="center" vertical="center" wrapText="1"/>
    </xf>
    <xf numFmtId="0" fontId="16" fillId="0" borderId="0" xfId="0" applyFont="1" applyAlignment="1">
      <alignment horizontal="center" vertical="center"/>
    </xf>
    <xf numFmtId="0" fontId="82" fillId="0" borderId="0" xfId="0" applyFont="1" applyAlignment="1">
      <alignment horizontal="center" vertical="center"/>
    </xf>
    <xf numFmtId="0" fontId="73" fillId="0" borderId="0" xfId="0" applyFont="1" applyAlignment="1">
      <alignment horizontal="center" vertical="center" wrapText="1"/>
    </xf>
    <xf numFmtId="0" fontId="82" fillId="0" borderId="0" xfId="0" applyFont="1">
      <alignment vertical="center"/>
    </xf>
    <xf numFmtId="0" fontId="36" fillId="0" borderId="0" xfId="0" applyFont="1">
      <alignment vertical="center"/>
    </xf>
    <xf numFmtId="0" fontId="86" fillId="0" borderId="0" xfId="0" applyFont="1">
      <alignment vertical="center"/>
    </xf>
    <xf numFmtId="0" fontId="87" fillId="0" borderId="1" xfId="0" applyFont="1" applyBorder="1" applyAlignment="1">
      <alignment horizontal="left" vertical="top"/>
    </xf>
    <xf numFmtId="0" fontId="87" fillId="0" borderId="0" xfId="0" applyFont="1" applyAlignment="1">
      <alignment horizontal="left" vertical="top"/>
    </xf>
    <xf numFmtId="0" fontId="95" fillId="0" borderId="7" xfId="0" applyFont="1" applyBorder="1" applyAlignment="1">
      <alignment horizontal="center" vertical="center" wrapText="1"/>
    </xf>
    <xf numFmtId="0" fontId="95" fillId="0" borderId="11" xfId="0" applyFont="1" applyBorder="1" applyAlignment="1">
      <alignment horizontal="center" vertical="center"/>
    </xf>
    <xf numFmtId="0" fontId="97" fillId="0" borderId="13" xfId="0" applyFont="1" applyBorder="1" applyAlignment="1" applyProtection="1">
      <alignment horizontal="right" vertical="top" wrapText="1"/>
      <protection locked="0"/>
    </xf>
    <xf numFmtId="0" fontId="88" fillId="0" borderId="19" xfId="0" applyFont="1" applyBorder="1" applyAlignment="1">
      <alignment horizontal="left" vertical="center"/>
    </xf>
    <xf numFmtId="0" fontId="98" fillId="0" borderId="17" xfId="0" applyFont="1" applyBorder="1" applyAlignment="1" applyProtection="1">
      <alignment horizontal="right" vertical="top" wrapText="1"/>
      <protection locked="0"/>
    </xf>
    <xf numFmtId="0" fontId="88" fillId="0" borderId="16" xfId="0" applyFont="1" applyBorder="1" applyAlignment="1">
      <alignment horizontal="left" vertical="center"/>
    </xf>
    <xf numFmtId="0" fontId="0" fillId="0" borderId="13" xfId="0" applyBorder="1">
      <alignment vertical="center"/>
    </xf>
    <xf numFmtId="56" fontId="99" fillId="0" borderId="0" xfId="0" applyNumberFormat="1" applyFont="1" applyAlignment="1">
      <alignment horizontal="center" vertical="center"/>
    </xf>
    <xf numFmtId="0" fontId="100" fillId="0" borderId="0" xfId="0" applyFont="1" applyAlignment="1">
      <alignment horizontal="center" vertical="center" wrapText="1"/>
    </xf>
    <xf numFmtId="0" fontId="29" fillId="0" borderId="0" xfId="0" applyFont="1" applyAlignment="1">
      <alignment horizontal="center" vertical="center" wrapText="1"/>
    </xf>
    <xf numFmtId="0" fontId="19" fillId="0" borderId="0" xfId="0" applyFont="1" applyAlignment="1">
      <alignment horizontal="center" vertical="center" shrinkToFit="1"/>
    </xf>
    <xf numFmtId="0" fontId="16" fillId="0" borderId="0" xfId="0" applyFont="1" applyAlignment="1">
      <alignment horizontal="right" vertical="top" wrapText="1"/>
    </xf>
    <xf numFmtId="0" fontId="66" fillId="0" borderId="0" xfId="0" applyFont="1" applyAlignment="1">
      <alignment horizontal="center" vertical="center" wrapText="1"/>
    </xf>
    <xf numFmtId="0" fontId="16" fillId="0" borderId="0" xfId="0" applyFont="1" applyAlignment="1">
      <alignment horizontal="right" vertical="center" wrapText="1"/>
    </xf>
    <xf numFmtId="0" fontId="66" fillId="0" borderId="0" xfId="0" applyFont="1" applyAlignment="1">
      <alignment horizontal="left" vertical="center"/>
    </xf>
    <xf numFmtId="0" fontId="95" fillId="0" borderId="0" xfId="0" applyFont="1" applyAlignment="1">
      <alignment horizontal="right" vertical="center"/>
    </xf>
    <xf numFmtId="0" fontId="95" fillId="0" borderId="0" xfId="0" applyFont="1" applyAlignment="1">
      <alignment horizontal="center" vertical="center"/>
    </xf>
    <xf numFmtId="0" fontId="37" fillId="0" borderId="0" xfId="0" applyFont="1">
      <alignment vertical="center"/>
    </xf>
    <xf numFmtId="0" fontId="63" fillId="0" borderId="12" xfId="0" applyFont="1" applyBorder="1" applyAlignment="1" applyProtection="1">
      <alignment horizontal="center" vertical="center" wrapText="1"/>
      <protection locked="0"/>
    </xf>
    <xf numFmtId="0" fontId="77" fillId="0" borderId="0" xfId="0" applyFont="1" applyAlignment="1">
      <alignment horizontal="left" vertical="center"/>
    </xf>
    <xf numFmtId="0" fontId="102" fillId="0" borderId="0" xfId="0" applyFont="1">
      <alignment vertical="center"/>
    </xf>
    <xf numFmtId="0" fontId="102" fillId="0" borderId="0" xfId="0" applyFont="1" applyAlignment="1">
      <alignment horizontal="justify" vertical="center"/>
    </xf>
    <xf numFmtId="0" fontId="104" fillId="0" borderId="0" xfId="0" applyFont="1" applyAlignment="1">
      <alignment horizontal="justify" vertical="center"/>
    </xf>
    <xf numFmtId="176" fontId="19" fillId="0" borderId="1" xfId="0" applyNumberFormat="1" applyFont="1" applyBorder="1" applyAlignment="1">
      <alignment horizontal="right" vertical="center"/>
    </xf>
    <xf numFmtId="0" fontId="16" fillId="0" borderId="12" xfId="0" applyFont="1" applyBorder="1" applyAlignment="1" applyProtection="1">
      <alignment horizontal="center" vertical="center"/>
      <protection locked="0"/>
    </xf>
    <xf numFmtId="0" fontId="105" fillId="0" borderId="48" xfId="0" applyFont="1" applyBorder="1" applyAlignment="1" applyProtection="1">
      <alignment vertical="center" wrapText="1"/>
      <protection locked="0"/>
    </xf>
    <xf numFmtId="0" fontId="49" fillId="0" borderId="6" xfId="0" applyFont="1" applyBorder="1" applyAlignment="1" applyProtection="1">
      <alignment horizontal="center" vertical="center" wrapText="1"/>
      <protection locked="0"/>
    </xf>
    <xf numFmtId="0" fontId="0" fillId="0" borderId="12" xfId="0" applyBorder="1" applyAlignment="1">
      <alignment horizontal="center" vertical="center"/>
    </xf>
    <xf numFmtId="0" fontId="109" fillId="0" borderId="0" xfId="0" applyFont="1">
      <alignment vertical="center"/>
    </xf>
    <xf numFmtId="0" fontId="109" fillId="0" borderId="0" xfId="0" applyFont="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14"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0" fontId="35" fillId="0" borderId="0" xfId="0" applyFont="1">
      <alignment vertical="center"/>
    </xf>
    <xf numFmtId="0" fontId="49" fillId="0" borderId="3" xfId="0" applyFont="1" applyBorder="1">
      <alignment vertical="center"/>
    </xf>
    <xf numFmtId="0" fontId="111" fillId="0" borderId="0" xfId="0" applyFont="1">
      <alignment vertical="center"/>
    </xf>
    <xf numFmtId="0" fontId="114" fillId="0" borderId="0" xfId="0" applyFont="1">
      <alignment vertical="center"/>
    </xf>
    <xf numFmtId="0" fontId="114" fillId="0" borderId="1" xfId="0" applyFont="1" applyBorder="1" applyAlignment="1">
      <alignment horizontal="right" vertical="center"/>
    </xf>
    <xf numFmtId="0" fontId="114" fillId="0" borderId="1" xfId="0" applyFont="1" applyBorder="1">
      <alignment vertical="center"/>
    </xf>
    <xf numFmtId="0" fontId="116" fillId="0" borderId="1" xfId="0" applyFont="1" applyBorder="1" applyAlignment="1">
      <alignment horizontal="center" vertical="center"/>
    </xf>
    <xf numFmtId="0" fontId="116" fillId="0" borderId="1" xfId="0" applyFont="1" applyBorder="1">
      <alignment vertical="center"/>
    </xf>
    <xf numFmtId="0" fontId="73" fillId="0" borderId="1" xfId="0" applyFont="1" applyBorder="1">
      <alignment vertical="center"/>
    </xf>
    <xf numFmtId="0" fontId="118" fillId="0" borderId="12" xfId="0" applyFont="1" applyBorder="1" applyAlignment="1">
      <alignment horizontal="center" vertical="center"/>
    </xf>
    <xf numFmtId="0" fontId="106" fillId="5" borderId="3" xfId="0" applyFont="1" applyFill="1" applyBorder="1" applyAlignment="1">
      <alignment vertical="center" shrinkToFit="1"/>
    </xf>
    <xf numFmtId="0" fontId="68" fillId="0" borderId="0" xfId="0" applyFont="1" applyAlignment="1">
      <alignment vertical="center" wrapText="1"/>
    </xf>
    <xf numFmtId="0" fontId="111" fillId="0" borderId="1" xfId="0" applyFont="1" applyBorder="1">
      <alignment vertical="center"/>
    </xf>
    <xf numFmtId="0" fontId="122" fillId="0" borderId="7" xfId="0" applyFont="1" applyBorder="1">
      <alignment vertical="center"/>
    </xf>
    <xf numFmtId="0" fontId="122" fillId="0" borderId="0" xfId="0" applyFont="1">
      <alignment vertical="center"/>
    </xf>
    <xf numFmtId="0" fontId="122" fillId="0" borderId="8" xfId="0" applyFont="1" applyBorder="1">
      <alignment vertical="center"/>
    </xf>
    <xf numFmtId="0" fontId="122" fillId="0" borderId="11" xfId="0" applyFont="1" applyBorder="1">
      <alignment vertical="center"/>
    </xf>
    <xf numFmtId="0" fontId="123" fillId="0" borderId="0" xfId="0" applyFont="1">
      <alignment vertical="center"/>
    </xf>
    <xf numFmtId="0" fontId="122" fillId="0" borderId="13" xfId="0" applyFont="1" applyBorder="1">
      <alignment vertical="center"/>
    </xf>
    <xf numFmtId="0" fontId="123" fillId="0" borderId="13" xfId="0" applyFont="1" applyBorder="1">
      <alignment vertical="center"/>
    </xf>
    <xf numFmtId="0" fontId="122" fillId="0" borderId="19" xfId="0" applyFont="1" applyBorder="1">
      <alignment vertical="center"/>
    </xf>
    <xf numFmtId="0" fontId="122" fillId="0" borderId="17" xfId="0" applyFont="1" applyBorder="1">
      <alignment vertical="center"/>
    </xf>
    <xf numFmtId="0" fontId="122" fillId="0" borderId="1" xfId="0" applyFont="1" applyBorder="1">
      <alignment vertical="center"/>
    </xf>
    <xf numFmtId="0" fontId="122" fillId="0" borderId="16" xfId="0" applyFont="1" applyBorder="1">
      <alignment vertical="center"/>
    </xf>
    <xf numFmtId="0" fontId="123" fillId="0" borderId="8" xfId="0" applyFont="1" applyBorder="1">
      <alignment vertical="center"/>
    </xf>
    <xf numFmtId="0" fontId="2" fillId="0" borderId="0" xfId="0" applyFont="1">
      <alignment vertical="center"/>
    </xf>
    <xf numFmtId="0" fontId="131" fillId="0" borderId="0" xfId="1" applyFont="1">
      <alignment vertical="center"/>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0" fillId="0" borderId="6" xfId="0" applyBorder="1" applyAlignment="1">
      <alignment horizontal="centerContinuous" vertical="center"/>
    </xf>
    <xf numFmtId="0" fontId="0" fillId="0" borderId="0" xfId="0" applyAlignment="1">
      <alignment horizontal="right" vertical="center"/>
    </xf>
    <xf numFmtId="176" fontId="19" fillId="0" borderId="2" xfId="0" applyNumberFormat="1" applyFont="1" applyBorder="1">
      <alignment vertical="center"/>
    </xf>
    <xf numFmtId="176" fontId="19" fillId="0" borderId="3" xfId="0" applyNumberFormat="1" applyFont="1" applyBorder="1">
      <alignment vertical="center"/>
    </xf>
    <xf numFmtId="0" fontId="19" fillId="0" borderId="2" xfId="0" applyFont="1" applyBorder="1">
      <alignment vertical="center"/>
    </xf>
    <xf numFmtId="0" fontId="19" fillId="0" borderId="3" xfId="0" applyFont="1" applyBorder="1">
      <alignment vertical="center"/>
    </xf>
    <xf numFmtId="0" fontId="50" fillId="0" borderId="13" xfId="0" applyFont="1" applyBorder="1">
      <alignment vertical="center"/>
    </xf>
    <xf numFmtId="0" fontId="50" fillId="0" borderId="0" xfId="0" applyFont="1">
      <alignment vertical="center"/>
    </xf>
    <xf numFmtId="0" fontId="51" fillId="0" borderId="13" xfId="0" applyFont="1" applyBorder="1">
      <alignment vertical="center"/>
    </xf>
    <xf numFmtId="0" fontId="51" fillId="0" borderId="0" xfId="0" applyFont="1">
      <alignment vertical="center"/>
    </xf>
    <xf numFmtId="0" fontId="51" fillId="0" borderId="17" xfId="0" applyFont="1" applyBorder="1">
      <alignment vertical="center"/>
    </xf>
    <xf numFmtId="0" fontId="51" fillId="0" borderId="1" xfId="0" applyFont="1" applyBorder="1">
      <alignment vertical="center"/>
    </xf>
    <xf numFmtId="0" fontId="51" fillId="7" borderId="0" xfId="0" applyFont="1" applyFill="1">
      <alignment vertical="center"/>
    </xf>
    <xf numFmtId="0" fontId="51" fillId="7" borderId="0" xfId="0" applyFont="1" applyFill="1" applyProtection="1">
      <alignment vertical="center"/>
      <protection locked="0"/>
    </xf>
    <xf numFmtId="0" fontId="51" fillId="7" borderId="19" xfId="0" applyFont="1" applyFill="1" applyBorder="1">
      <alignment vertical="center"/>
    </xf>
    <xf numFmtId="0" fontId="50" fillId="7" borderId="0" xfId="0" applyFont="1" applyFill="1">
      <alignment vertical="center"/>
    </xf>
    <xf numFmtId="0" fontId="50" fillId="7" borderId="0" xfId="0" applyFont="1" applyFill="1" applyProtection="1">
      <alignment vertical="center"/>
      <protection locked="0"/>
    </xf>
    <xf numFmtId="0" fontId="0" fillId="7" borderId="0" xfId="0" applyFill="1" applyProtection="1">
      <alignment vertical="center"/>
      <protection locked="0"/>
    </xf>
    <xf numFmtId="0" fontId="53" fillId="7" borderId="0" xfId="0" applyFont="1" applyFill="1">
      <alignment vertical="center"/>
    </xf>
    <xf numFmtId="0" fontId="53" fillId="7" borderId="19" xfId="0" applyFont="1" applyFill="1" applyBorder="1">
      <alignment vertical="center"/>
    </xf>
    <xf numFmtId="0" fontId="51" fillId="7" borderId="1" xfId="0" applyFont="1" applyFill="1" applyBorder="1" applyProtection="1">
      <alignment vertical="center"/>
      <protection locked="0"/>
    </xf>
    <xf numFmtId="0" fontId="51" fillId="7" borderId="1" xfId="0" applyFont="1" applyFill="1" applyBorder="1">
      <alignment vertical="center"/>
    </xf>
    <xf numFmtId="0" fontId="51" fillId="7" borderId="16" xfId="0" applyFont="1" applyFill="1" applyBorder="1">
      <alignment vertical="center"/>
    </xf>
    <xf numFmtId="0" fontId="136" fillId="0" borderId="8" xfId="0" applyFont="1" applyBorder="1">
      <alignment vertical="center"/>
    </xf>
    <xf numFmtId="0" fontId="136" fillId="7" borderId="8" xfId="0" applyFont="1" applyFill="1" applyBorder="1">
      <alignment vertical="center"/>
    </xf>
    <xf numFmtId="0" fontId="136" fillId="0" borderId="11" xfId="0" applyFont="1" applyBorder="1">
      <alignment vertical="center"/>
    </xf>
    <xf numFmtId="0" fontId="136" fillId="7" borderId="0" xfId="0" applyFont="1" applyFill="1">
      <alignment vertical="center"/>
    </xf>
    <xf numFmtId="0" fontId="136" fillId="0" borderId="0" xfId="0" applyFont="1">
      <alignment vertical="center"/>
    </xf>
    <xf numFmtId="0" fontId="136" fillId="0" borderId="19" xfId="0" applyFont="1" applyBorder="1">
      <alignment vertical="center"/>
    </xf>
    <xf numFmtId="0" fontId="41" fillId="7" borderId="3" xfId="0" applyFont="1" applyFill="1" applyBorder="1">
      <alignment vertical="center"/>
    </xf>
    <xf numFmtId="0" fontId="41" fillId="7" borderId="6" xfId="0" applyFont="1" applyFill="1" applyBorder="1">
      <alignment vertical="center"/>
    </xf>
    <xf numFmtId="0" fontId="67" fillId="6" borderId="12" xfId="0" applyFont="1" applyFill="1" applyBorder="1" applyAlignment="1">
      <alignment horizontal="center" vertical="center" wrapText="1"/>
    </xf>
    <xf numFmtId="176" fontId="16" fillId="0" borderId="8" xfId="0" applyNumberFormat="1" applyFont="1" applyBorder="1" applyAlignment="1">
      <alignment horizontal="center" vertical="center" wrapText="1"/>
    </xf>
    <xf numFmtId="0" fontId="0" fillId="7" borderId="0" xfId="0" applyFill="1">
      <alignment vertical="center"/>
    </xf>
    <xf numFmtId="176" fontId="49" fillId="0" borderId="8" xfId="0" applyNumberFormat="1" applyFont="1" applyBorder="1" applyAlignment="1">
      <alignment horizontal="center" vertical="center" wrapText="1"/>
    </xf>
    <xf numFmtId="0" fontId="103" fillId="7" borderId="0" xfId="0" applyFont="1" applyFill="1">
      <alignment vertical="center"/>
    </xf>
    <xf numFmtId="0" fontId="0" fillId="7" borderId="0" xfId="0" applyFill="1" applyAlignment="1" applyProtection="1">
      <alignment vertical="top"/>
      <protection locked="0"/>
    </xf>
    <xf numFmtId="0" fontId="73" fillId="6" borderId="12" xfId="0" applyFont="1" applyFill="1" applyBorder="1" applyAlignment="1">
      <alignment horizontal="center" vertical="center"/>
    </xf>
    <xf numFmtId="0" fontId="73" fillId="6" borderId="2" xfId="0" applyFont="1" applyFill="1" applyBorder="1" applyAlignment="1">
      <alignment horizontal="center" vertical="center"/>
    </xf>
    <xf numFmtId="0" fontId="83" fillId="6" borderId="45" xfId="0" applyFont="1" applyFill="1" applyBorder="1" applyAlignment="1">
      <alignment horizontal="center" vertical="center" wrapText="1"/>
    </xf>
    <xf numFmtId="0" fontId="73" fillId="0" borderId="0" xfId="0" applyFont="1">
      <alignment vertical="center"/>
    </xf>
    <xf numFmtId="0" fontId="125" fillId="6" borderId="12" xfId="0" applyFont="1" applyFill="1" applyBorder="1" applyAlignment="1">
      <alignment horizontal="center" vertical="center"/>
    </xf>
    <xf numFmtId="0" fontId="84" fillId="0" borderId="0" xfId="0" applyFont="1" applyAlignment="1">
      <alignment horizontal="right" vertical="center"/>
    </xf>
    <xf numFmtId="0" fontId="5" fillId="0" borderId="0" xfId="1" applyFont="1" applyAlignment="1">
      <alignment horizontal="center" vertical="center"/>
    </xf>
    <xf numFmtId="0" fontId="34" fillId="0" borderId="0" xfId="0" applyFont="1" applyAlignment="1">
      <alignment horizontal="center" vertical="center"/>
    </xf>
    <xf numFmtId="0" fontId="141" fillId="4" borderId="86" xfId="1" applyFont="1" applyFill="1" applyBorder="1">
      <alignment vertical="center"/>
    </xf>
    <xf numFmtId="0" fontId="142" fillId="4" borderId="87" xfId="1" applyFont="1" applyFill="1" applyBorder="1">
      <alignment vertical="center"/>
    </xf>
    <xf numFmtId="0" fontId="141" fillId="4" borderId="88" xfId="1" applyFont="1" applyFill="1" applyBorder="1">
      <alignment vertical="center"/>
    </xf>
    <xf numFmtId="0" fontId="141" fillId="4" borderId="89" xfId="1" applyFont="1" applyFill="1" applyBorder="1">
      <alignment vertical="center"/>
    </xf>
    <xf numFmtId="0" fontId="142" fillId="4" borderId="90" xfId="1" applyFont="1" applyFill="1" applyBorder="1">
      <alignment vertical="center"/>
    </xf>
    <xf numFmtId="0" fontId="141" fillId="4" borderId="91" xfId="1" applyFont="1" applyFill="1" applyBorder="1">
      <alignment vertical="center"/>
    </xf>
    <xf numFmtId="0" fontId="9" fillId="0" borderId="92" xfId="1" applyFont="1" applyBorder="1">
      <alignment vertical="center"/>
    </xf>
    <xf numFmtId="0" fontId="9" fillId="0" borderId="93" xfId="1" applyFont="1" applyBorder="1">
      <alignment vertical="center"/>
    </xf>
    <xf numFmtId="0" fontId="9" fillId="0" borderId="94" xfId="1" applyFont="1" applyBorder="1">
      <alignment vertical="center"/>
    </xf>
    <xf numFmtId="0" fontId="9" fillId="0" borderId="95" xfId="1" applyFont="1" applyBorder="1">
      <alignment vertical="center"/>
    </xf>
    <xf numFmtId="0" fontId="9" fillId="0" borderId="96" xfId="1" applyFont="1" applyBorder="1">
      <alignment vertical="center"/>
    </xf>
    <xf numFmtId="0" fontId="13" fillId="0" borderId="95" xfId="1" applyFont="1" applyBorder="1">
      <alignment vertical="center"/>
    </xf>
    <xf numFmtId="0" fontId="12" fillId="0" borderId="96" xfId="1" applyFont="1" applyBorder="1">
      <alignment vertical="center"/>
    </xf>
    <xf numFmtId="0" fontId="14" fillId="0" borderId="95" xfId="1" applyFont="1" applyBorder="1">
      <alignment vertical="center"/>
    </xf>
    <xf numFmtId="0" fontId="14" fillId="0" borderId="96" xfId="1" applyFont="1" applyBorder="1">
      <alignment vertical="center"/>
    </xf>
    <xf numFmtId="0" fontId="18" fillId="0" borderId="95" xfId="1" applyFont="1" applyBorder="1">
      <alignment vertical="center"/>
    </xf>
    <xf numFmtId="0" fontId="18" fillId="0" borderId="96" xfId="1" applyFont="1" applyBorder="1">
      <alignment vertical="center"/>
    </xf>
    <xf numFmtId="0" fontId="15" fillId="0" borderId="95" xfId="1" applyFont="1" applyBorder="1">
      <alignment vertical="center"/>
    </xf>
    <xf numFmtId="0" fontId="10" fillId="0" borderId="96" xfId="1" applyFont="1" applyBorder="1">
      <alignment vertical="center"/>
    </xf>
    <xf numFmtId="0" fontId="8" fillId="0" borderId="96" xfId="1" applyFont="1" applyBorder="1">
      <alignment vertical="center"/>
    </xf>
    <xf numFmtId="0" fontId="15" fillId="0" borderId="96" xfId="1" applyFont="1" applyBorder="1">
      <alignment vertical="center"/>
    </xf>
    <xf numFmtId="0" fontId="22" fillId="0" borderId="95" xfId="1" applyFont="1" applyBorder="1" applyAlignment="1">
      <alignment horizontal="center" vertical="center"/>
    </xf>
    <xf numFmtId="0" fontId="15" fillId="0" borderId="95" xfId="1" applyFont="1" applyBorder="1" applyAlignment="1">
      <alignment horizontal="center" vertical="center"/>
    </xf>
    <xf numFmtId="0" fontId="16" fillId="0" borderId="3" xfId="1" applyFont="1" applyBorder="1" applyAlignment="1">
      <alignment horizontal="center" vertical="center"/>
    </xf>
    <xf numFmtId="0" fontId="15" fillId="0" borderId="96" xfId="1" applyFont="1" applyBorder="1" applyAlignment="1">
      <alignment horizontal="center" vertical="center"/>
    </xf>
    <xf numFmtId="0" fontId="10" fillId="0" borderId="95" xfId="1" applyFont="1" applyBorder="1">
      <alignment vertical="center"/>
    </xf>
    <xf numFmtId="0" fontId="4" fillId="0" borderId="96" xfId="1" applyBorder="1">
      <alignment vertical="center"/>
    </xf>
    <xf numFmtId="0" fontId="9" fillId="0" borderId="97" xfId="1" applyFont="1" applyBorder="1">
      <alignment vertical="center"/>
    </xf>
    <xf numFmtId="0" fontId="9" fillId="0" borderId="98" xfId="1" applyFont="1" applyBorder="1">
      <alignment vertical="center"/>
    </xf>
    <xf numFmtId="0" fontId="9" fillId="0" borderId="99" xfId="1" applyFont="1" applyBorder="1">
      <alignment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95" xfId="0" applyBorder="1">
      <alignment vertical="center"/>
    </xf>
    <xf numFmtId="0" fontId="36" fillId="0" borderId="96" xfId="0" applyFont="1" applyBorder="1" applyAlignment="1">
      <alignment horizontal="center" vertical="center"/>
    </xf>
    <xf numFmtId="0" fontId="36" fillId="0" borderId="100" xfId="0" applyFont="1" applyBorder="1" applyAlignment="1">
      <alignment horizontal="center" vertical="center"/>
    </xf>
    <xf numFmtId="0" fontId="42" fillId="0" borderId="96" xfId="0" applyFont="1" applyBorder="1" applyAlignment="1">
      <alignment vertical="center" shrinkToFit="1"/>
    </xf>
    <xf numFmtId="0" fontId="42" fillId="0" borderId="100" xfId="0" applyFont="1" applyBorder="1" applyAlignment="1">
      <alignment horizontal="left" vertical="center" shrinkToFit="1"/>
    </xf>
    <xf numFmtId="0" fontId="43" fillId="0" borderId="100" xfId="0" applyFont="1" applyBorder="1" applyAlignment="1">
      <alignment horizontal="left" vertical="center" shrinkToFit="1"/>
    </xf>
    <xf numFmtId="0" fontId="43" fillId="0" borderId="96" xfId="0" applyFont="1" applyBorder="1" applyAlignment="1">
      <alignment horizontal="left" vertical="center" shrinkToFit="1"/>
    </xf>
    <xf numFmtId="0" fontId="0" fillId="0" borderId="96" xfId="0" applyBorder="1">
      <alignment vertical="center"/>
    </xf>
    <xf numFmtId="0" fontId="47" fillId="3" borderId="96" xfId="0" applyFont="1" applyFill="1" applyBorder="1" applyAlignment="1">
      <alignment horizontal="center" vertical="center"/>
    </xf>
    <xf numFmtId="0" fontId="37" fillId="0" borderId="96" xfId="0" applyFont="1" applyBorder="1" applyAlignment="1">
      <alignment horizontal="left" vertical="center"/>
    </xf>
    <xf numFmtId="0" fontId="41" fillId="0" borderId="3" xfId="0" applyFont="1" applyBorder="1" applyAlignment="1">
      <alignment vertical="center" shrinkToFit="1"/>
    </xf>
    <xf numFmtId="0" fontId="41" fillId="0" borderId="100" xfId="0" applyFont="1" applyBorder="1" applyAlignment="1">
      <alignment horizontal="left" vertical="center" shrinkToFit="1"/>
    </xf>
    <xf numFmtId="0" fontId="41" fillId="0" borderId="96" xfId="0" applyFont="1" applyBorder="1" applyAlignment="1">
      <alignment horizontal="left" vertical="center" shrinkToFit="1"/>
    </xf>
    <xf numFmtId="0" fontId="41" fillId="0" borderId="96" xfId="0" applyFont="1" applyBorder="1" applyAlignment="1">
      <alignment horizontal="center" vertical="center" shrinkToFit="1"/>
    </xf>
    <xf numFmtId="0" fontId="56" fillId="0" borderId="96" xfId="0" applyFont="1" applyBorder="1" applyAlignment="1">
      <alignment horizontal="left" vertical="top" shrinkToFit="1"/>
    </xf>
    <xf numFmtId="0" fontId="56" fillId="0" borderId="100" xfId="0" applyFont="1" applyBorder="1" applyAlignment="1">
      <alignment horizontal="left" vertical="top" shrinkToFit="1"/>
    </xf>
    <xf numFmtId="0" fontId="40" fillId="0" borderId="96" xfId="0" applyFont="1" applyBorder="1" applyAlignment="1">
      <alignment horizontal="left" vertical="center" shrinkToFit="1"/>
    </xf>
    <xf numFmtId="0" fontId="44" fillId="0" borderId="96" xfId="0" applyFont="1" applyBorder="1" applyAlignment="1">
      <alignment horizontal="center" vertical="center" shrinkToFit="1"/>
    </xf>
    <xf numFmtId="0" fontId="42" fillId="0" borderId="96" xfId="0" applyFont="1" applyBorder="1" applyAlignment="1">
      <alignment horizontal="center" vertical="center" shrinkToFit="1"/>
    </xf>
    <xf numFmtId="0" fontId="0" fillId="0" borderId="96" xfId="0" applyBorder="1" applyAlignment="1">
      <alignment horizontal="left" vertical="top"/>
    </xf>
    <xf numFmtId="0" fontId="0" fillId="0" borderId="97" xfId="0" applyBorder="1">
      <alignment vertical="center"/>
    </xf>
    <xf numFmtId="0" fontId="0" fillId="0" borderId="98" xfId="0" applyBorder="1">
      <alignment vertical="center"/>
    </xf>
    <xf numFmtId="0" fontId="0" fillId="0" borderId="99" xfId="0" applyBorder="1">
      <alignment vertical="center"/>
    </xf>
    <xf numFmtId="0" fontId="66" fillId="0" borderId="96" xfId="0" applyFont="1" applyBorder="1">
      <alignment vertical="center"/>
    </xf>
    <xf numFmtId="0" fontId="82" fillId="0" borderId="100" xfId="0" applyFont="1" applyBorder="1">
      <alignment vertical="center"/>
    </xf>
    <xf numFmtId="0" fontId="82" fillId="0" borderId="96" xfId="0" applyFont="1" applyBorder="1">
      <alignment vertical="center"/>
    </xf>
    <xf numFmtId="0" fontId="36" fillId="0" borderId="95" xfId="0" applyFont="1" applyBorder="1">
      <alignment vertical="center"/>
    </xf>
    <xf numFmtId="0" fontId="36" fillId="0" borderId="96" xfId="0" applyFont="1" applyBorder="1">
      <alignment vertical="center"/>
    </xf>
    <xf numFmtId="0" fontId="86" fillId="0" borderId="95" xfId="0" applyFont="1" applyBorder="1">
      <alignment vertical="center"/>
    </xf>
    <xf numFmtId="0" fontId="86" fillId="0" borderId="96" xfId="0" applyFont="1" applyBorder="1">
      <alignment vertical="center"/>
    </xf>
    <xf numFmtId="0" fontId="97" fillId="0" borderId="13" xfId="0" applyFont="1" applyBorder="1" applyAlignment="1">
      <alignment horizontal="right" vertical="top" wrapText="1"/>
    </xf>
    <xf numFmtId="0" fontId="98" fillId="0" borderId="17" xfId="0" applyFont="1" applyBorder="1" applyAlignment="1">
      <alignment horizontal="right" vertical="top" wrapText="1"/>
    </xf>
    <xf numFmtId="0" fontId="0" fillId="0" borderId="100" xfId="0" applyBorder="1">
      <alignment vertical="center"/>
    </xf>
    <xf numFmtId="0" fontId="37" fillId="0" borderId="95" xfId="0" applyFont="1" applyBorder="1">
      <alignment vertical="center"/>
    </xf>
    <xf numFmtId="0" fontId="37" fillId="0" borderId="96" xfId="0" applyFont="1" applyBorder="1">
      <alignment vertical="center"/>
    </xf>
    <xf numFmtId="0" fontId="63" fillId="0" borderId="12" xfId="0" applyFont="1" applyBorder="1" applyAlignment="1">
      <alignment horizontal="center" vertical="center" wrapText="1"/>
    </xf>
    <xf numFmtId="0" fontId="0" fillId="7" borderId="0" xfId="0" applyFill="1" applyAlignment="1">
      <alignment vertical="top"/>
    </xf>
    <xf numFmtId="0" fontId="104" fillId="0" borderId="98" xfId="0" applyFont="1" applyBorder="1" applyAlignment="1">
      <alignment horizontal="justify" vertical="center"/>
    </xf>
    <xf numFmtId="0" fontId="0" fillId="0" borderId="98" xfId="0" applyBorder="1" applyAlignment="1">
      <alignment vertical="top"/>
    </xf>
    <xf numFmtId="0" fontId="111" fillId="0" borderId="92" xfId="0" applyFont="1" applyBorder="1">
      <alignment vertical="center"/>
    </xf>
    <xf numFmtId="0" fontId="73" fillId="0" borderId="93" xfId="0" applyFont="1" applyBorder="1">
      <alignment vertical="center"/>
    </xf>
    <xf numFmtId="0" fontId="111" fillId="0" borderId="93" xfId="0" applyFont="1" applyBorder="1">
      <alignment vertical="center"/>
    </xf>
    <xf numFmtId="0" fontId="111" fillId="0" borderId="94" xfId="0" applyFont="1" applyBorder="1">
      <alignment vertical="center"/>
    </xf>
    <xf numFmtId="0" fontId="111" fillId="0" borderId="95" xfId="0" applyFont="1" applyBorder="1">
      <alignment vertical="center"/>
    </xf>
    <xf numFmtId="0" fontId="111" fillId="0" borderId="96" xfId="0" applyFont="1" applyBorder="1">
      <alignment vertical="center"/>
    </xf>
    <xf numFmtId="0" fontId="16" fillId="0" borderId="12" xfId="0" applyFont="1" applyBorder="1" applyAlignment="1">
      <alignment horizontal="center" vertical="center"/>
    </xf>
    <xf numFmtId="0" fontId="105" fillId="0" borderId="48" xfId="0" applyFont="1" applyBorder="1" applyAlignment="1">
      <alignment vertical="center" wrapText="1"/>
    </xf>
    <xf numFmtId="0" fontId="49" fillId="0" borderId="6" xfId="0" applyFont="1" applyBorder="1" applyAlignment="1">
      <alignment horizontal="center" vertical="center" wrapText="1"/>
    </xf>
    <xf numFmtId="0" fontId="68" fillId="0" borderId="96" xfId="0" applyFont="1" applyBorder="1" applyAlignment="1">
      <alignment vertical="center" wrapText="1"/>
    </xf>
    <xf numFmtId="0" fontId="129" fillId="0" borderId="93" xfId="0" applyFont="1" applyBorder="1" applyAlignment="1">
      <alignment horizontal="left" vertical="center" wrapText="1"/>
    </xf>
    <xf numFmtId="0" fontId="0" fillId="0" borderId="12" xfId="0" applyBorder="1" applyAlignment="1">
      <alignment horizontal="center" vertical="center" shrinkToFit="1"/>
    </xf>
    <xf numFmtId="0" fontId="37" fillId="0" borderId="12" xfId="0" applyFont="1" applyBorder="1" applyAlignment="1">
      <alignment horizontal="center" vertical="center" shrinkToFit="1"/>
    </xf>
    <xf numFmtId="0" fontId="0" fillId="0" borderId="98" xfId="0" applyBorder="1" applyAlignment="1">
      <alignment horizontal="center" vertical="center"/>
    </xf>
    <xf numFmtId="180" fontId="125" fillId="6" borderId="12" xfId="0" applyNumberFormat="1" applyFont="1" applyFill="1" applyBorder="1" applyAlignment="1">
      <alignment horizontal="center" vertical="center" shrinkToFit="1"/>
    </xf>
    <xf numFmtId="0" fontId="0" fillId="6" borderId="12" xfId="0" applyFill="1" applyBorder="1" applyAlignment="1">
      <alignment horizontal="center" vertical="center" shrinkToFit="1"/>
    </xf>
    <xf numFmtId="0" fontId="37" fillId="6" borderId="12" xfId="0" applyFont="1" applyFill="1" applyBorder="1" applyAlignment="1">
      <alignment horizontal="center" vertical="center" shrinkToFit="1"/>
    </xf>
    <xf numFmtId="0" fontId="146" fillId="7" borderId="3" xfId="0" applyFont="1" applyFill="1" applyBorder="1">
      <alignment vertical="center"/>
    </xf>
    <xf numFmtId="0" fontId="40" fillId="7" borderId="3" xfId="0" applyFont="1" applyFill="1" applyBorder="1">
      <alignment vertical="center"/>
    </xf>
    <xf numFmtId="0" fontId="40" fillId="7" borderId="6" xfId="0" applyFont="1" applyFill="1" applyBorder="1">
      <alignment vertical="center"/>
    </xf>
    <xf numFmtId="0" fontId="147" fillId="0" borderId="1" xfId="0" applyFont="1" applyBorder="1">
      <alignment vertical="center"/>
    </xf>
    <xf numFmtId="3" fontId="148" fillId="0" borderId="1" xfId="0" applyNumberFormat="1" applyFont="1" applyBorder="1" applyProtection="1">
      <alignment vertical="center"/>
      <protection locked="0"/>
    </xf>
    <xf numFmtId="0" fontId="147" fillId="0" borderId="16" xfId="0" applyFont="1" applyBorder="1">
      <alignment vertical="center"/>
    </xf>
    <xf numFmtId="0" fontId="147" fillId="7" borderId="7" xfId="0" applyFont="1" applyFill="1" applyBorder="1">
      <alignment vertical="center"/>
    </xf>
    <xf numFmtId="0" fontId="147" fillId="7" borderId="8" xfId="0" applyFont="1" applyFill="1" applyBorder="1">
      <alignment vertical="center"/>
    </xf>
    <xf numFmtId="3" fontId="148" fillId="7" borderId="8" xfId="0" applyNumberFormat="1" applyFont="1" applyFill="1" applyBorder="1" applyProtection="1">
      <alignment vertical="center"/>
      <protection locked="0"/>
    </xf>
    <xf numFmtId="3" fontId="148" fillId="0" borderId="8" xfId="0" applyNumberFormat="1" applyFont="1" applyBorder="1" applyProtection="1">
      <alignment vertical="center"/>
      <protection locked="0"/>
    </xf>
    <xf numFmtId="0" fontId="147" fillId="0" borderId="8" xfId="0" applyFont="1" applyBorder="1">
      <alignment vertical="center"/>
    </xf>
    <xf numFmtId="0" fontId="147" fillId="0" borderId="11" xfId="0" applyFont="1" applyBorder="1">
      <alignment vertical="center"/>
    </xf>
    <xf numFmtId="0" fontId="147" fillId="7" borderId="17" xfId="0" applyFont="1" applyFill="1" applyBorder="1">
      <alignment vertical="center"/>
    </xf>
    <xf numFmtId="0" fontId="147" fillId="7" borderId="1" xfId="0" applyFont="1" applyFill="1" applyBorder="1">
      <alignment vertical="center"/>
    </xf>
    <xf numFmtId="3" fontId="148" fillId="7" borderId="1" xfId="0" applyNumberFormat="1" applyFont="1" applyFill="1" applyBorder="1" applyProtection="1">
      <alignment vertical="center"/>
      <protection locked="0"/>
    </xf>
    <xf numFmtId="3" fontId="148" fillId="0" borderId="8" xfId="0" applyNumberFormat="1" applyFont="1" applyBorder="1" applyAlignment="1" applyProtection="1">
      <protection locked="0"/>
    </xf>
    <xf numFmtId="3" fontId="148" fillId="0" borderId="1" xfId="0" applyNumberFormat="1" applyFont="1" applyBorder="1" applyAlignment="1" applyProtection="1">
      <alignment vertical="top"/>
      <protection locked="0"/>
    </xf>
    <xf numFmtId="0" fontId="0" fillId="0" borderId="101" xfId="0" applyBorder="1">
      <alignment vertical="center"/>
    </xf>
    <xf numFmtId="0" fontId="141" fillId="4" borderId="102" xfId="1" applyFont="1" applyFill="1" applyBorder="1">
      <alignment vertical="center"/>
    </xf>
    <xf numFmtId="0" fontId="142" fillId="4" borderId="0" xfId="1" applyFont="1" applyFill="1">
      <alignment vertical="center"/>
    </xf>
    <xf numFmtId="0" fontId="141" fillId="4" borderId="103" xfId="1" applyFont="1" applyFill="1" applyBorder="1">
      <alignment vertical="center"/>
    </xf>
    <xf numFmtId="0" fontId="17" fillId="0" borderId="0" xfId="1" applyFont="1" applyAlignment="1">
      <alignment horizontal="left" vertical="center"/>
    </xf>
    <xf numFmtId="0" fontId="15" fillId="0" borderId="0" xfId="1" applyFont="1" applyAlignment="1">
      <alignment horizontal="left" vertical="center"/>
    </xf>
    <xf numFmtId="178" fontId="19" fillId="0" borderId="0" xfId="1" applyNumberFormat="1" applyFont="1" applyAlignment="1" applyProtection="1">
      <alignment horizontal="left" vertical="center"/>
      <protection locked="0"/>
    </xf>
    <xf numFmtId="0" fontId="19" fillId="0" borderId="0" xfId="1" applyFont="1" applyAlignment="1" applyProtection="1">
      <alignment horizontal="left" vertical="center" shrinkToFit="1"/>
      <protection locked="0"/>
    </xf>
    <xf numFmtId="0" fontId="10" fillId="0" borderId="0" xfId="1" applyFont="1" applyAlignment="1">
      <alignment horizontal="left" vertical="center"/>
    </xf>
    <xf numFmtId="0" fontId="5" fillId="0" borderId="0" xfId="1" applyFont="1" applyAlignment="1">
      <alignment horizontal="center" vertical="center"/>
    </xf>
    <xf numFmtId="0" fontId="12"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pplyProtection="1">
      <alignment horizontal="center" vertical="center"/>
      <protection locked="0"/>
    </xf>
    <xf numFmtId="0" fontId="14" fillId="0" borderId="0" xfId="1" applyFont="1" applyAlignment="1">
      <alignment horizontal="left" vertical="center"/>
    </xf>
    <xf numFmtId="0" fontId="16" fillId="0" borderId="0" xfId="1" applyFont="1" applyAlignment="1" applyProtection="1">
      <alignment horizontal="center" vertical="center"/>
      <protection hidden="1"/>
    </xf>
    <xf numFmtId="0" fontId="16" fillId="0" borderId="0" xfId="1" applyFont="1" applyAlignment="1" applyProtection="1">
      <alignment horizontal="right" vertical="center"/>
      <protection locked="0"/>
    </xf>
    <xf numFmtId="0" fontId="14" fillId="0" borderId="0" xfId="1" applyFont="1" applyAlignment="1">
      <alignment horizontal="center" vertical="center"/>
    </xf>
    <xf numFmtId="0" fontId="10" fillId="0" borderId="0" xfId="1" applyFont="1" applyAlignment="1">
      <alignment horizontal="left" vertical="center" wrapText="1"/>
    </xf>
    <xf numFmtId="0" fontId="15" fillId="0" borderId="0" xfId="1" applyFont="1" applyAlignment="1">
      <alignment horizontal="center" vertical="center" shrinkToFit="1"/>
    </xf>
    <xf numFmtId="0" fontId="21" fillId="0" borderId="0" xfId="1" applyFont="1" applyAlignment="1">
      <alignment horizontal="center" vertical="center"/>
    </xf>
    <xf numFmtId="0" fontId="23" fillId="0" borderId="0" xfId="1" applyFont="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applyAlignment="1">
      <alignment horizontal="center" vertical="center"/>
    </xf>
    <xf numFmtId="0" fontId="10" fillId="0" borderId="3" xfId="1" applyFont="1" applyBorder="1" applyAlignment="1">
      <alignment horizontal="center" vertical="center"/>
    </xf>
    <xf numFmtId="0" fontId="16" fillId="0" borderId="3" xfId="1" applyFont="1" applyBorder="1" applyAlignment="1" applyProtection="1">
      <alignment horizontal="center" vertical="center" shrinkToFit="1"/>
      <protection locked="0"/>
    </xf>
    <xf numFmtId="0" fontId="10" fillId="2" borderId="2" xfId="1" applyFont="1" applyFill="1" applyBorder="1" applyAlignment="1">
      <alignment horizontal="distributed" vertical="center" justifyLastLine="1"/>
    </xf>
    <xf numFmtId="0" fontId="27" fillId="2" borderId="3" xfId="1" applyFont="1" applyFill="1" applyBorder="1" applyAlignment="1">
      <alignment horizontal="distributed" vertical="center" justifyLastLine="1"/>
    </xf>
    <xf numFmtId="0" fontId="27" fillId="2" borderId="4" xfId="1" applyFont="1" applyFill="1" applyBorder="1" applyAlignment="1">
      <alignment horizontal="distributed" vertical="center" justifyLastLine="1"/>
    </xf>
    <xf numFmtId="0" fontId="19" fillId="0" borderId="5" xfId="1" applyFont="1" applyBorder="1" applyAlignment="1" applyProtection="1">
      <alignment horizontal="left" vertical="center" wrapText="1"/>
      <protection locked="0"/>
    </xf>
    <xf numFmtId="0" fontId="19" fillId="0" borderId="3" xfId="1" applyFont="1" applyBorder="1" applyAlignment="1" applyProtection="1">
      <alignment horizontal="left" vertical="center" wrapText="1"/>
      <protection locked="0"/>
    </xf>
    <xf numFmtId="0" fontId="19" fillId="0" borderId="6" xfId="1" applyFont="1" applyBorder="1" applyAlignment="1" applyProtection="1">
      <alignment horizontal="left" vertical="center" wrapText="1"/>
      <protection locked="0"/>
    </xf>
    <xf numFmtId="0" fontId="15" fillId="2" borderId="10" xfId="1" applyFont="1" applyFill="1" applyBorder="1" applyAlignment="1">
      <alignment horizontal="center" vertical="center"/>
    </xf>
    <xf numFmtId="0" fontId="15" fillId="2" borderId="8"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0" xfId="1" applyFont="1" applyFill="1" applyAlignment="1">
      <alignment horizontal="center" vertical="center"/>
    </xf>
    <xf numFmtId="0" fontId="15" fillId="2" borderId="19" xfId="1" applyFont="1" applyFill="1" applyBorder="1" applyAlignment="1">
      <alignment horizontal="center" vertical="center"/>
    </xf>
    <xf numFmtId="0" fontId="10" fillId="0" borderId="3" xfId="1" applyFont="1" applyBorder="1" applyAlignment="1">
      <alignment horizontal="center" vertical="center" shrinkToFit="1"/>
    </xf>
    <xf numFmtId="0" fontId="16" fillId="0" borderId="3" xfId="1" applyFont="1" applyBorder="1" applyAlignment="1" applyProtection="1">
      <alignment horizontal="right" vertical="center" shrinkToFit="1"/>
      <protection locked="0"/>
    </xf>
    <xf numFmtId="0" fontId="15" fillId="2" borderId="2" xfId="1" applyFont="1" applyFill="1" applyBorder="1" applyAlignment="1">
      <alignment horizontal="distributed" vertical="center" justifyLastLine="1"/>
    </xf>
    <xf numFmtId="0" fontId="15" fillId="2" borderId="3" xfId="1" applyFont="1" applyFill="1" applyBorder="1" applyAlignment="1">
      <alignment horizontal="distributed" vertical="center" justifyLastLine="1"/>
    </xf>
    <xf numFmtId="0" fontId="15" fillId="2" borderId="4" xfId="1" applyFont="1" applyFill="1" applyBorder="1" applyAlignment="1">
      <alignment horizontal="distributed" vertical="center" justifyLastLine="1"/>
    </xf>
    <xf numFmtId="0" fontId="10" fillId="0" borderId="5" xfId="1" applyFont="1" applyBorder="1" applyAlignment="1">
      <alignment horizontal="center" vertical="center" shrinkToFit="1"/>
    </xf>
    <xf numFmtId="0" fontId="10" fillId="0" borderId="3" xfId="1" applyFont="1" applyBorder="1" applyAlignment="1">
      <alignment horizontal="left" vertical="center" shrinkToFit="1"/>
    </xf>
    <xf numFmtId="0" fontId="10" fillId="2" borderId="12" xfId="1" applyFont="1" applyFill="1" applyBorder="1" applyAlignment="1">
      <alignment horizontal="center" vertical="center"/>
    </xf>
    <xf numFmtId="0" fontId="15" fillId="2" borderId="7" xfId="1" applyFont="1" applyFill="1" applyBorder="1" applyAlignment="1">
      <alignment horizontal="center" vertical="center" justifyLastLine="1"/>
    </xf>
    <xf numFmtId="0" fontId="15" fillId="2" borderId="8" xfId="1" applyFont="1" applyFill="1" applyBorder="1" applyAlignment="1">
      <alignment horizontal="center" vertical="center" justifyLastLine="1"/>
    </xf>
    <xf numFmtId="0" fontId="15" fillId="2" borderId="13" xfId="1" applyFont="1" applyFill="1" applyBorder="1" applyAlignment="1">
      <alignment horizontal="center" vertical="center" justifyLastLine="1"/>
    </xf>
    <xf numFmtId="0" fontId="15" fillId="2" borderId="0" xfId="1" applyFont="1" applyFill="1" applyAlignment="1">
      <alignment horizontal="center" vertical="center" justifyLastLine="1"/>
    </xf>
    <xf numFmtId="0" fontId="15" fillId="2" borderId="14" xfId="1" applyFont="1" applyFill="1" applyBorder="1" applyAlignment="1">
      <alignment horizontal="center" vertical="center" justifyLastLine="1"/>
    </xf>
    <xf numFmtId="0" fontId="15" fillId="2" borderId="17" xfId="1" applyFont="1" applyFill="1" applyBorder="1" applyAlignment="1">
      <alignment horizontal="center" vertical="center" justifyLastLine="1"/>
    </xf>
    <xf numFmtId="0" fontId="15" fillId="2" borderId="1" xfId="1" applyFont="1" applyFill="1" applyBorder="1" applyAlignment="1">
      <alignment horizontal="center" vertical="center" justifyLastLine="1"/>
    </xf>
    <xf numFmtId="0" fontId="15" fillId="2" borderId="31" xfId="1" applyFont="1" applyFill="1" applyBorder="1" applyAlignment="1">
      <alignment horizontal="center" vertical="center" justifyLastLine="1"/>
    </xf>
    <xf numFmtId="0" fontId="19" fillId="0" borderId="8" xfId="1" applyFont="1" applyBorder="1" applyAlignment="1" applyProtection="1">
      <alignment horizontal="center" vertical="center" shrinkToFit="1"/>
      <protection locked="0"/>
    </xf>
    <xf numFmtId="0" fontId="19" fillId="0" borderId="1" xfId="1" applyFont="1" applyBorder="1" applyAlignment="1" applyProtection="1">
      <alignment horizontal="center" vertical="center" shrinkToFit="1"/>
      <protection locked="0"/>
    </xf>
    <xf numFmtId="0" fontId="15" fillId="2" borderId="12" xfId="1" applyFont="1" applyFill="1" applyBorder="1" applyAlignment="1">
      <alignment horizontal="center" vertical="center" wrapText="1"/>
    </xf>
    <xf numFmtId="0" fontId="19" fillId="0" borderId="11" xfId="1" applyFont="1" applyBorder="1" applyAlignment="1" applyProtection="1">
      <alignment horizontal="center" vertical="center" shrinkToFit="1"/>
      <protection locked="0"/>
    </xf>
    <xf numFmtId="0" fontId="19" fillId="0" borderId="16" xfId="1" applyFont="1" applyBorder="1" applyAlignment="1" applyProtection="1">
      <alignment horizontal="center" vertical="center" shrinkToFit="1"/>
      <protection locked="0"/>
    </xf>
    <xf numFmtId="0" fontId="28" fillId="0" borderId="13" xfId="1" applyFont="1" applyBorder="1" applyAlignment="1">
      <alignment horizontal="center" vertical="center"/>
    </xf>
    <xf numFmtId="0" fontId="28" fillId="0" borderId="0" xfId="1" applyFont="1" applyAlignment="1">
      <alignment horizontal="center" vertical="center"/>
    </xf>
    <xf numFmtId="49" fontId="19" fillId="0" borderId="0" xfId="1" applyNumberFormat="1" applyFont="1" applyAlignment="1" applyProtection="1">
      <alignment horizontal="left" vertical="center"/>
      <protection locked="0"/>
    </xf>
    <xf numFmtId="49" fontId="19" fillId="0" borderId="19" xfId="1" applyNumberFormat="1" applyFont="1" applyBorder="1" applyAlignment="1" applyProtection="1">
      <alignment horizontal="left" vertical="center"/>
      <protection locked="0"/>
    </xf>
    <xf numFmtId="0" fontId="15" fillId="2" borderId="15" xfId="1" applyFont="1" applyFill="1" applyBorder="1" applyAlignment="1">
      <alignment horizontal="distributed" vertical="top"/>
    </xf>
    <xf numFmtId="0" fontId="15" fillId="2" borderId="1" xfId="1" applyFont="1" applyFill="1" applyBorder="1" applyAlignment="1">
      <alignment horizontal="distributed" vertical="top"/>
    </xf>
    <xf numFmtId="0" fontId="15" fillId="2" borderId="16" xfId="1" applyFont="1" applyFill="1" applyBorder="1" applyAlignment="1">
      <alignment horizontal="distributed" vertical="top"/>
    </xf>
    <xf numFmtId="0" fontId="31" fillId="0" borderId="0" xfId="2" applyFont="1" applyBorder="1" applyAlignment="1" applyProtection="1">
      <alignment horizontal="left" vertical="center" shrinkToFit="1"/>
      <protection locked="0"/>
    </xf>
    <xf numFmtId="0" fontId="19" fillId="0" borderId="19" xfId="1" applyFont="1" applyBorder="1" applyAlignment="1" applyProtection="1">
      <alignment horizontal="left" vertical="center" shrinkToFit="1"/>
      <protection locked="0"/>
    </xf>
    <xf numFmtId="0" fontId="19" fillId="0" borderId="7" xfId="1" applyFont="1" applyBorder="1" applyAlignment="1" applyProtection="1">
      <alignment horizontal="center" vertical="center" shrinkToFit="1"/>
      <protection locked="0"/>
    </xf>
    <xf numFmtId="0" fontId="19" fillId="0" borderId="20" xfId="1" applyFont="1" applyBorder="1" applyAlignment="1" applyProtection="1">
      <alignment horizontal="center" vertical="center" shrinkToFit="1"/>
      <protection locked="0"/>
    </xf>
    <xf numFmtId="0" fontId="19" fillId="0" borderId="21" xfId="1" applyFont="1" applyBorder="1" applyAlignment="1" applyProtection="1">
      <alignment horizontal="center" vertical="center" shrinkToFit="1"/>
      <protection locked="0"/>
    </xf>
    <xf numFmtId="0" fontId="19" fillId="0" borderId="22" xfId="1" applyFont="1" applyBorder="1" applyAlignment="1" applyProtection="1">
      <alignment horizontal="center" vertical="center" shrinkToFit="1"/>
      <protection locked="0"/>
    </xf>
    <xf numFmtId="0" fontId="28" fillId="0" borderId="7" xfId="1" applyFont="1" applyBorder="1" applyAlignment="1">
      <alignment horizontal="center" vertical="top"/>
    </xf>
    <xf numFmtId="0" fontId="28" fillId="0" borderId="8" xfId="1" applyFont="1" applyBorder="1" applyAlignment="1">
      <alignment horizontal="center" vertical="top"/>
    </xf>
    <xf numFmtId="177" fontId="19" fillId="0" borderId="8" xfId="1" applyNumberFormat="1" applyFont="1" applyBorder="1" applyAlignment="1" applyProtection="1">
      <alignment horizontal="left" vertical="center"/>
      <protection locked="0"/>
    </xf>
    <xf numFmtId="177" fontId="19" fillId="0" borderId="11" xfId="1" applyNumberFormat="1" applyFont="1" applyBorder="1" applyAlignment="1" applyProtection="1">
      <alignment horizontal="left" vertical="center"/>
      <protection locked="0"/>
    </xf>
    <xf numFmtId="0" fontId="28" fillId="0" borderId="13" xfId="1" applyFont="1" applyBorder="1" applyAlignment="1">
      <alignment horizontal="center" vertical="top"/>
    </xf>
    <xf numFmtId="0" fontId="28" fillId="0" borderId="0" xfId="1" applyFont="1" applyAlignment="1">
      <alignment horizontal="center" vertical="top"/>
    </xf>
    <xf numFmtId="176" fontId="19" fillId="0" borderId="0" xfId="1" applyNumberFormat="1" applyFont="1" applyAlignment="1" applyProtection="1">
      <alignment horizontal="left" vertical="top" shrinkToFit="1"/>
      <protection locked="0"/>
    </xf>
    <xf numFmtId="176" fontId="19" fillId="0" borderId="19" xfId="1" applyNumberFormat="1" applyFont="1" applyBorder="1" applyAlignment="1" applyProtection="1">
      <alignment horizontal="left" vertical="top" shrinkToFit="1"/>
      <protection locked="0"/>
    </xf>
    <xf numFmtId="0" fontId="19" fillId="0" borderId="23" xfId="1" applyFont="1" applyBorder="1" applyAlignment="1" applyProtection="1">
      <alignment horizontal="center" vertical="center" shrinkToFit="1"/>
      <protection locked="0"/>
    </xf>
    <xf numFmtId="0" fontId="19" fillId="0" borderId="24" xfId="1" applyFont="1" applyBorder="1" applyAlignment="1" applyProtection="1">
      <alignment horizontal="center" vertical="center" shrinkToFit="1"/>
      <protection locked="0"/>
    </xf>
    <xf numFmtId="0" fontId="19" fillId="0" borderId="25" xfId="1" applyFont="1" applyBorder="1" applyAlignment="1" applyProtection="1">
      <alignment horizontal="center" vertical="center" shrinkToFit="1"/>
      <protection locked="0"/>
    </xf>
    <xf numFmtId="0" fontId="19" fillId="0" borderId="13" xfId="1" applyFont="1" applyBorder="1" applyAlignment="1" applyProtection="1">
      <alignment horizontal="center" vertical="center" shrinkToFit="1"/>
      <protection locked="0"/>
    </xf>
    <xf numFmtId="0" fontId="19" fillId="0" borderId="0" xfId="1" applyFont="1" applyAlignment="1" applyProtection="1">
      <alignment horizontal="center" vertical="center" shrinkToFit="1"/>
      <protection locked="0"/>
    </xf>
    <xf numFmtId="0" fontId="19" fillId="0" borderId="28" xfId="1" applyFont="1" applyBorder="1" applyAlignment="1" applyProtection="1">
      <alignment horizontal="center" vertical="center" shrinkToFit="1"/>
      <protection locked="0"/>
    </xf>
    <xf numFmtId="0" fontId="19" fillId="0" borderId="17" xfId="1" applyFont="1" applyBorder="1" applyAlignment="1" applyProtection="1">
      <alignment horizontal="center" vertical="center" shrinkToFit="1"/>
      <protection locked="0"/>
    </xf>
    <xf numFmtId="0" fontId="19" fillId="0" borderId="29" xfId="1" applyFont="1" applyBorder="1" applyAlignment="1" applyProtection="1">
      <alignment horizontal="center" vertical="center" shrinkToFit="1"/>
      <protection locked="0"/>
    </xf>
    <xf numFmtId="0" fontId="29" fillId="0" borderId="74" xfId="1" applyFont="1" applyBorder="1" applyAlignment="1" applyProtection="1">
      <alignment horizontal="center" vertical="center" shrinkToFit="1"/>
      <protection locked="0"/>
    </xf>
    <xf numFmtId="0" fontId="29" fillId="0" borderId="75" xfId="1" applyFont="1" applyBorder="1" applyAlignment="1" applyProtection="1">
      <alignment horizontal="center" vertical="center" shrinkToFit="1"/>
      <protection locked="0"/>
    </xf>
    <xf numFmtId="0" fontId="29" fillId="0" borderId="76" xfId="1" applyFont="1" applyBorder="1" applyAlignment="1" applyProtection="1">
      <alignment horizontal="center" vertical="center" shrinkToFit="1"/>
      <protection locked="0"/>
    </xf>
    <xf numFmtId="0" fontId="19" fillId="0" borderId="26" xfId="1" applyFont="1" applyBorder="1" applyAlignment="1" applyProtection="1">
      <alignment horizontal="center" vertical="center" shrinkToFit="1"/>
      <protection locked="0"/>
    </xf>
    <xf numFmtId="0" fontId="19" fillId="0" borderId="27" xfId="1" applyFont="1" applyBorder="1" applyAlignment="1" applyProtection="1">
      <alignment horizontal="center" vertical="center" shrinkToFit="1"/>
      <protection locked="0"/>
    </xf>
    <xf numFmtId="0" fontId="19" fillId="0" borderId="30" xfId="1" applyFont="1" applyBorder="1" applyAlignment="1" applyProtection="1">
      <alignment horizontal="center" vertical="center" shrinkToFit="1"/>
      <protection locked="0"/>
    </xf>
    <xf numFmtId="176" fontId="32" fillId="0" borderId="12" xfId="1" applyNumberFormat="1" applyFont="1" applyBorder="1" applyAlignment="1" applyProtection="1">
      <alignment horizontal="center" vertical="center"/>
      <protection locked="0"/>
    </xf>
    <xf numFmtId="176" fontId="32" fillId="0" borderId="2" xfId="1" applyNumberFormat="1" applyFont="1" applyBorder="1" applyAlignment="1">
      <alignment horizontal="center" vertical="center"/>
    </xf>
    <xf numFmtId="176" fontId="32" fillId="0" borderId="3" xfId="1" applyNumberFormat="1" applyFont="1" applyBorder="1" applyAlignment="1">
      <alignment horizontal="center" vertical="center"/>
    </xf>
    <xf numFmtId="176" fontId="32" fillId="0" borderId="6" xfId="1" applyNumberFormat="1" applyFont="1" applyBorder="1" applyAlignment="1">
      <alignment horizontal="center" vertical="center"/>
    </xf>
    <xf numFmtId="0" fontId="15" fillId="2" borderId="2" xfId="1" applyFont="1" applyFill="1" applyBorder="1" applyAlignment="1">
      <alignment horizontal="center" vertical="center"/>
    </xf>
    <xf numFmtId="0" fontId="15" fillId="2" borderId="6" xfId="1" applyFont="1" applyFill="1" applyBorder="1" applyAlignment="1">
      <alignment horizontal="center" vertical="center"/>
    </xf>
    <xf numFmtId="176" fontId="32" fillId="0" borderId="2" xfId="1" applyNumberFormat="1" applyFont="1" applyBorder="1" applyAlignment="1" applyProtection="1">
      <alignment horizontal="center" vertical="center"/>
      <protection locked="0"/>
    </xf>
    <xf numFmtId="176" fontId="32" fillId="0" borderId="3" xfId="1" applyNumberFormat="1" applyFont="1" applyBorder="1" applyAlignment="1" applyProtection="1">
      <alignment horizontal="center" vertical="center"/>
      <protection locked="0"/>
    </xf>
    <xf numFmtId="176" fontId="32" fillId="0" borderId="6" xfId="1" applyNumberFormat="1" applyFont="1" applyBorder="1" applyAlignment="1" applyProtection="1">
      <alignment horizontal="center" vertical="center"/>
      <protection locked="0"/>
    </xf>
    <xf numFmtId="0" fontId="15" fillId="2" borderId="12" xfId="1" applyFont="1" applyFill="1" applyBorder="1" applyAlignment="1">
      <alignment horizontal="center" vertical="center"/>
    </xf>
    <xf numFmtId="0" fontId="15" fillId="2" borderId="3"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1" xfId="1" applyFont="1" applyFill="1" applyBorder="1" applyAlignment="1">
      <alignment horizontal="center" vertical="center"/>
    </xf>
    <xf numFmtId="0" fontId="15" fillId="2" borderId="16" xfId="1" applyFont="1" applyFill="1" applyBorder="1" applyAlignment="1">
      <alignment horizontal="center" vertical="center"/>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31" xfId="1" applyFont="1" applyBorder="1" applyAlignment="1">
      <alignment horizontal="center" vertical="center" wrapText="1"/>
    </xf>
    <xf numFmtId="0" fontId="19" fillId="0" borderId="10" xfId="1" applyFont="1" applyBorder="1" applyAlignment="1" applyProtection="1">
      <alignment horizontal="left" vertical="center" wrapText="1"/>
      <protection locked="0"/>
    </xf>
    <xf numFmtId="0" fontId="19" fillId="0" borderId="8" xfId="1" applyFont="1" applyBorder="1" applyAlignment="1" applyProtection="1">
      <alignment horizontal="left" vertical="center" wrapText="1"/>
      <protection locked="0"/>
    </xf>
    <xf numFmtId="0" fontId="19" fillId="0" borderId="0" xfId="1" applyFont="1" applyAlignment="1" applyProtection="1">
      <alignment horizontal="left" vertical="center" wrapText="1"/>
      <protection locked="0"/>
    </xf>
    <xf numFmtId="0" fontId="19" fillId="0" borderId="19" xfId="1" applyFont="1" applyBorder="1" applyAlignment="1" applyProtection="1">
      <alignment horizontal="left" vertical="center" wrapText="1"/>
      <protection locked="0"/>
    </xf>
    <xf numFmtId="0" fontId="19" fillId="0" borderId="15" xfId="1" applyFont="1" applyBorder="1" applyAlignment="1" applyProtection="1">
      <alignment horizontal="left" vertical="center" wrapText="1"/>
      <protection locked="0"/>
    </xf>
    <xf numFmtId="0" fontId="19" fillId="0" borderId="1" xfId="1" applyFont="1" applyBorder="1" applyAlignment="1" applyProtection="1">
      <alignment horizontal="left" vertical="center" wrapText="1"/>
      <protection locked="0"/>
    </xf>
    <xf numFmtId="0" fontId="19" fillId="0" borderId="16" xfId="1" applyFont="1" applyBorder="1" applyAlignment="1" applyProtection="1">
      <alignment horizontal="left" vertical="center" wrapText="1"/>
      <protection locked="0"/>
    </xf>
    <xf numFmtId="0" fontId="32" fillId="0" borderId="3" xfId="1" applyFont="1" applyBorder="1" applyAlignment="1">
      <alignment horizontal="center" vertical="center"/>
    </xf>
    <xf numFmtId="0" fontId="32" fillId="0" borderId="6" xfId="1" applyFont="1" applyBorder="1" applyAlignment="1">
      <alignment horizontal="center" vertical="center"/>
    </xf>
    <xf numFmtId="176" fontId="32" fillId="0" borderId="12" xfId="1" applyNumberFormat="1" applyFont="1" applyBorder="1" applyAlignment="1">
      <alignment horizontal="center" vertical="center"/>
    </xf>
    <xf numFmtId="0" fontId="32" fillId="0" borderId="12" xfId="1" applyFont="1" applyBorder="1" applyAlignment="1">
      <alignment horizontal="center" vertical="center"/>
    </xf>
    <xf numFmtId="0" fontId="37" fillId="6" borderId="2" xfId="0" applyFont="1" applyFill="1" applyBorder="1" applyAlignment="1">
      <alignment horizontal="center" vertical="center" shrinkToFit="1"/>
    </xf>
    <xf numFmtId="0" fontId="37" fillId="6" borderId="3" xfId="0" applyFont="1" applyFill="1" applyBorder="1" applyAlignment="1">
      <alignment horizontal="center" vertical="center" shrinkToFit="1"/>
    </xf>
    <xf numFmtId="0" fontId="37" fillId="6" borderId="6" xfId="0" applyFont="1" applyFill="1" applyBorder="1" applyAlignment="1">
      <alignment horizontal="center" vertical="center" shrinkToFit="1"/>
    </xf>
    <xf numFmtId="176" fontId="19" fillId="0" borderId="2" xfId="0" applyNumberFormat="1" applyFont="1" applyBorder="1" applyAlignment="1">
      <alignment horizontal="left" vertical="center" shrinkToFit="1"/>
    </xf>
    <xf numFmtId="176" fontId="19" fillId="0" borderId="3" xfId="0" applyNumberFormat="1" applyFont="1" applyBorder="1" applyAlignment="1">
      <alignment horizontal="left" vertical="center" shrinkToFit="1"/>
    </xf>
    <xf numFmtId="176" fontId="19" fillId="0" borderId="6" xfId="0" applyNumberFormat="1" applyFont="1" applyBorder="1" applyAlignment="1">
      <alignment horizontal="left" vertical="center" shrinkToFit="1"/>
    </xf>
    <xf numFmtId="0" fontId="41" fillId="6" borderId="2" xfId="0" applyFont="1" applyFill="1" applyBorder="1" applyAlignment="1">
      <alignment horizontal="center" vertical="center" shrinkToFit="1"/>
    </xf>
    <xf numFmtId="0" fontId="41" fillId="6" borderId="3" xfId="0" applyFont="1" applyFill="1" applyBorder="1" applyAlignment="1">
      <alignment horizontal="center" vertical="center" shrinkToFit="1"/>
    </xf>
    <xf numFmtId="0" fontId="41" fillId="6" borderId="6" xfId="0" applyFont="1" applyFill="1" applyBorder="1" applyAlignment="1">
      <alignment horizontal="center" vertical="center" shrinkToFit="1"/>
    </xf>
    <xf numFmtId="0" fontId="34" fillId="0" borderId="0" xfId="0" applyFont="1" applyAlignment="1">
      <alignment horizontal="center" vertical="center"/>
    </xf>
    <xf numFmtId="0" fontId="35" fillId="0" borderId="0" xfId="0" applyFont="1" applyAlignment="1">
      <alignment horizontal="left" vertical="center"/>
    </xf>
    <xf numFmtId="0" fontId="133" fillId="0" borderId="0" xfId="0" applyFont="1" applyAlignment="1">
      <alignment horizontal="right" vertical="center"/>
    </xf>
    <xf numFmtId="0" fontId="36" fillId="0" borderId="1" xfId="0" applyFont="1" applyBorder="1" applyAlignment="1">
      <alignment horizontal="center" vertical="center"/>
    </xf>
    <xf numFmtId="0" fontId="19" fillId="0" borderId="12" xfId="0" applyFont="1" applyBorder="1" applyAlignment="1" applyProtection="1">
      <alignment horizontal="left" vertical="center"/>
      <protection locked="0"/>
    </xf>
    <xf numFmtId="0" fontId="38" fillId="6" borderId="12" xfId="0" applyFont="1" applyFill="1" applyBorder="1" applyAlignment="1">
      <alignment horizontal="center" vertical="center"/>
    </xf>
    <xf numFmtId="0" fontId="134"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176" fontId="29" fillId="0" borderId="2" xfId="0" applyNumberFormat="1" applyFont="1" applyBorder="1" applyAlignment="1">
      <alignment horizontal="left" vertical="center" shrinkToFit="1"/>
    </xf>
    <xf numFmtId="176" fontId="29" fillId="0" borderId="3" xfId="0" applyNumberFormat="1" applyFont="1" applyBorder="1" applyAlignment="1">
      <alignment horizontal="left" vertical="center" shrinkToFit="1"/>
    </xf>
    <xf numFmtId="176" fontId="29" fillId="0" borderId="6" xfId="0" applyNumberFormat="1" applyFont="1" applyBorder="1" applyAlignment="1">
      <alignment horizontal="left" vertical="center" shrinkToFit="1"/>
    </xf>
    <xf numFmtId="0" fontId="44" fillId="6" borderId="12" xfId="0" applyFont="1" applyFill="1" applyBorder="1" applyAlignment="1">
      <alignment horizontal="center" vertical="center" shrinkToFit="1"/>
    </xf>
    <xf numFmtId="0" fontId="45" fillId="6" borderId="12" xfId="0" applyFont="1" applyFill="1" applyBorder="1" applyAlignment="1">
      <alignment horizontal="center" vertical="center" shrinkToFit="1"/>
    </xf>
    <xf numFmtId="0" fontId="37" fillId="6" borderId="13" xfId="0" applyFont="1" applyFill="1" applyBorder="1" applyAlignment="1">
      <alignment horizontal="center" vertical="center" shrinkToFit="1"/>
    </xf>
    <xf numFmtId="0" fontId="37" fillId="6" borderId="0" xfId="0" applyFont="1" applyFill="1" applyAlignment="1">
      <alignment horizontal="center" vertical="center" shrinkToFit="1"/>
    </xf>
    <xf numFmtId="0" fontId="37" fillId="6" borderId="19" xfId="0" applyFont="1" applyFill="1" applyBorder="1" applyAlignment="1">
      <alignment horizontal="center" vertical="center" shrinkToFit="1"/>
    </xf>
    <xf numFmtId="0" fontId="37" fillId="6" borderId="17" xfId="0" applyFont="1" applyFill="1" applyBorder="1" applyAlignment="1">
      <alignment horizontal="center" vertical="center" shrinkToFit="1"/>
    </xf>
    <xf numFmtId="0" fontId="37" fillId="6" borderId="1" xfId="0" applyFont="1" applyFill="1" applyBorder="1" applyAlignment="1">
      <alignment horizontal="center" vertical="center" shrinkToFit="1"/>
    </xf>
    <xf numFmtId="0" fontId="37" fillId="6" borderId="16" xfId="0" applyFont="1" applyFill="1" applyBorder="1" applyAlignment="1">
      <alignment horizontal="center" vertical="center" shrinkToFit="1"/>
    </xf>
    <xf numFmtId="176" fontId="19" fillId="0" borderId="2"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176" fontId="19" fillId="0" borderId="6" xfId="0" applyNumberFormat="1" applyFont="1" applyBorder="1" applyAlignment="1" applyProtection="1">
      <alignment horizontal="center" vertical="center" shrinkToFit="1"/>
      <protection locked="0"/>
    </xf>
    <xf numFmtId="176" fontId="19" fillId="0" borderId="12" xfId="0" applyNumberFormat="1" applyFont="1" applyBorder="1" applyAlignment="1" applyProtection="1">
      <alignment horizontal="center" vertical="center" shrinkToFit="1"/>
      <protection locked="0"/>
    </xf>
    <xf numFmtId="176" fontId="19" fillId="0" borderId="12" xfId="0" applyNumberFormat="1" applyFont="1" applyBorder="1" applyAlignment="1">
      <alignment horizontal="center" vertical="center" shrinkToFit="1"/>
    </xf>
    <xf numFmtId="0" fontId="19" fillId="0" borderId="12" xfId="0" applyFont="1" applyBorder="1" applyAlignment="1">
      <alignment horizontal="center" vertical="center" shrinkToFit="1"/>
    </xf>
    <xf numFmtId="0" fontId="37" fillId="6" borderId="7" xfId="0" applyFont="1" applyFill="1" applyBorder="1" applyAlignment="1">
      <alignment horizontal="center" vertical="center" shrinkToFit="1"/>
    </xf>
    <xf numFmtId="0" fontId="37" fillId="6" borderId="8" xfId="0" applyFont="1" applyFill="1" applyBorder="1" applyAlignment="1">
      <alignment horizontal="center" vertical="center" shrinkToFit="1"/>
    </xf>
    <xf numFmtId="0" fontId="37" fillId="6" borderId="11" xfId="0" applyFont="1" applyFill="1" applyBorder="1" applyAlignment="1">
      <alignment horizontal="center" vertical="center" shrinkToFit="1"/>
    </xf>
    <xf numFmtId="14" fontId="24" fillId="0" borderId="3" xfId="0" applyNumberFormat="1" applyFont="1" applyBorder="1" applyAlignment="1">
      <alignment horizontal="center" vertical="center"/>
    </xf>
    <xf numFmtId="0" fontId="24" fillId="0" borderId="3" xfId="0" applyFont="1" applyBorder="1" applyAlignment="1">
      <alignment horizontal="center" vertical="center"/>
    </xf>
    <xf numFmtId="0" fontId="37" fillId="0" borderId="3" xfId="0" applyFont="1" applyBorder="1" applyAlignment="1">
      <alignment horizontal="center" vertical="center"/>
    </xf>
    <xf numFmtId="0" fontId="37" fillId="0" borderId="6" xfId="0" applyFont="1" applyBorder="1" applyAlignment="1">
      <alignment horizontal="center" vertical="center"/>
    </xf>
    <xf numFmtId="176" fontId="19" fillId="0" borderId="3" xfId="0" applyNumberFormat="1" applyFont="1" applyBorder="1" applyAlignment="1" applyProtection="1">
      <alignment horizontal="right" vertical="center"/>
      <protection locked="0"/>
    </xf>
    <xf numFmtId="0" fontId="37" fillId="0" borderId="3" xfId="0" applyFont="1" applyBorder="1" applyAlignment="1">
      <alignment horizontal="left" vertical="center"/>
    </xf>
    <xf numFmtId="176" fontId="19" fillId="0" borderId="3" xfId="0" applyNumberFormat="1" applyFont="1" applyBorder="1" applyAlignment="1" applyProtection="1">
      <alignment horizontal="center" vertical="center"/>
      <protection locked="0"/>
    </xf>
    <xf numFmtId="176" fontId="19" fillId="0" borderId="3" xfId="0" applyNumberFormat="1" applyFont="1" applyBorder="1" applyAlignment="1">
      <alignment horizontal="center" vertical="center"/>
    </xf>
    <xf numFmtId="181" fontId="0" fillId="6" borderId="7" xfId="0" applyNumberFormat="1" applyFill="1" applyBorder="1" applyAlignment="1">
      <alignment horizontal="center" vertical="center" shrinkToFit="1"/>
    </xf>
    <xf numFmtId="181" fontId="0" fillId="6" borderId="8" xfId="0" applyNumberFormat="1" applyFill="1" applyBorder="1" applyAlignment="1">
      <alignment horizontal="center" vertical="center" shrinkToFit="1"/>
    </xf>
    <xf numFmtId="181" fontId="0" fillId="6" borderId="11" xfId="0" applyNumberFormat="1" applyFill="1" applyBorder="1" applyAlignment="1">
      <alignment horizontal="center" vertical="center" shrinkToFit="1"/>
    </xf>
    <xf numFmtId="181" fontId="0" fillId="6" borderId="17" xfId="0" applyNumberFormat="1" applyFill="1" applyBorder="1" applyAlignment="1">
      <alignment horizontal="center" vertical="center" shrinkToFit="1"/>
    </xf>
    <xf numFmtId="181" fontId="0" fillId="6" borderId="1" xfId="0" applyNumberFormat="1" applyFill="1" applyBorder="1" applyAlignment="1">
      <alignment horizontal="center" vertical="center" shrinkToFit="1"/>
    </xf>
    <xf numFmtId="181" fontId="0" fillId="6" borderId="16" xfId="0" applyNumberFormat="1" applyFill="1" applyBorder="1" applyAlignment="1">
      <alignment horizontal="center" vertical="center" shrinkToFit="1"/>
    </xf>
    <xf numFmtId="0" fontId="19" fillId="0" borderId="3"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38" fillId="0" borderId="3" xfId="0" applyFont="1" applyBorder="1" applyAlignment="1">
      <alignment horizontal="left" vertical="center"/>
    </xf>
    <xf numFmtId="0" fontId="0" fillId="0" borderId="3" xfId="0" applyBorder="1" applyAlignment="1">
      <alignment horizontal="left" vertical="center"/>
    </xf>
    <xf numFmtId="0" fontId="49" fillId="0" borderId="3" xfId="0" applyFont="1" applyBorder="1" applyAlignment="1" applyProtection="1">
      <alignment horizontal="left" vertical="center" shrinkToFit="1"/>
      <protection locked="0"/>
    </xf>
    <xf numFmtId="0" fontId="37" fillId="0" borderId="2" xfId="0" applyFont="1" applyBorder="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37" fillId="0" borderId="3" xfId="0" applyFont="1" applyBorder="1" applyAlignment="1">
      <alignment horizontal="right" vertical="center" shrinkToFit="1"/>
    </xf>
    <xf numFmtId="0" fontId="16" fillId="3" borderId="3" xfId="0" applyFont="1" applyFill="1" applyBorder="1" applyAlignment="1" applyProtection="1">
      <alignment horizontal="center" vertical="center" shrinkToFit="1"/>
      <protection locked="0"/>
    </xf>
    <xf numFmtId="0" fontId="41" fillId="0" borderId="3" xfId="0" applyFont="1" applyBorder="1" applyAlignment="1">
      <alignment horizontal="center" vertical="center" shrinkToFit="1"/>
    </xf>
    <xf numFmtId="0" fontId="41" fillId="0" borderId="3" xfId="0" applyFont="1" applyBorder="1" applyAlignment="1">
      <alignment horizontal="right" vertical="center" shrinkToFit="1"/>
    </xf>
    <xf numFmtId="0" fontId="46" fillId="6" borderId="12" xfId="0" applyFont="1" applyFill="1" applyBorder="1" applyAlignment="1">
      <alignment horizontal="center" vertical="center"/>
    </xf>
    <xf numFmtId="0" fontId="47" fillId="6" borderId="12" xfId="0" applyFont="1" applyFill="1" applyBorder="1" applyAlignment="1">
      <alignment horizontal="center" vertical="center"/>
    </xf>
    <xf numFmtId="176" fontId="19" fillId="0" borderId="3" xfId="0" applyNumberFormat="1" applyFont="1" applyBorder="1" applyAlignment="1">
      <alignment horizontal="right" vertical="center"/>
    </xf>
    <xf numFmtId="0" fontId="19" fillId="0" borderId="3" xfId="0" applyFont="1" applyBorder="1" applyAlignment="1">
      <alignment horizontal="center" vertical="center"/>
    </xf>
    <xf numFmtId="20" fontId="50" fillId="0" borderId="2" xfId="0" applyNumberFormat="1" applyFont="1" applyBorder="1" applyAlignment="1" applyProtection="1">
      <alignment horizontal="center" vertical="center" shrinkToFit="1"/>
      <protection locked="0"/>
    </xf>
    <xf numFmtId="0" fontId="50" fillId="0" borderId="3" xfId="0" applyFont="1" applyBorder="1" applyAlignment="1" applyProtection="1">
      <alignment horizontal="center" vertical="center" shrinkToFit="1"/>
      <protection locked="0"/>
    </xf>
    <xf numFmtId="0" fontId="50" fillId="0" borderId="3" xfId="0" applyFont="1" applyBorder="1" applyAlignment="1">
      <alignment horizontal="left" vertical="center"/>
    </xf>
    <xf numFmtId="20" fontId="29" fillId="0" borderId="3" xfId="0" applyNumberFormat="1" applyFont="1" applyBorder="1" applyAlignment="1" applyProtection="1">
      <alignment horizontal="center" vertical="center" shrinkToFit="1"/>
      <protection locked="0"/>
    </xf>
    <xf numFmtId="0" fontId="29" fillId="0" borderId="3" xfId="0" applyFont="1" applyBorder="1" applyAlignment="1" applyProtection="1">
      <alignment horizontal="center" vertical="center" shrinkToFit="1"/>
      <protection locked="0"/>
    </xf>
    <xf numFmtId="0" fontId="50" fillId="0" borderId="3" xfId="0" applyFont="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1" fillId="0" borderId="3" xfId="0" applyFont="1" applyBorder="1" applyAlignment="1">
      <alignment horizontal="right" vertical="center"/>
    </xf>
    <xf numFmtId="0" fontId="37" fillId="0" borderId="3" xfId="0" applyFont="1" applyBorder="1" applyAlignment="1">
      <alignment horizontal="right" vertical="center"/>
    </xf>
    <xf numFmtId="0" fontId="50" fillId="0" borderId="3" xfId="0" applyFont="1" applyBorder="1">
      <alignment vertical="center"/>
    </xf>
    <xf numFmtId="0" fontId="50" fillId="0" borderId="6" xfId="0" applyFont="1" applyBorder="1">
      <alignment vertical="center"/>
    </xf>
    <xf numFmtId="0" fontId="52" fillId="0" borderId="3" xfId="0" applyFont="1" applyBorder="1" applyAlignment="1">
      <alignment vertical="center" shrinkToFit="1"/>
    </xf>
    <xf numFmtId="0" fontId="19" fillId="0" borderId="33"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146" fillId="0" borderId="33" xfId="0" applyFont="1" applyBorder="1" applyAlignment="1">
      <alignment horizontal="center" vertical="center" shrinkToFit="1"/>
    </xf>
    <xf numFmtId="0" fontId="40" fillId="0" borderId="3" xfId="0" applyFont="1" applyBorder="1" applyAlignment="1">
      <alignment horizontal="center" vertical="center" shrinkToFit="1"/>
    </xf>
    <xf numFmtId="0" fontId="40" fillId="0" borderId="6" xfId="0" applyFont="1" applyBorder="1" applyAlignment="1">
      <alignment horizontal="center" vertical="center" shrinkToFit="1"/>
    </xf>
    <xf numFmtId="0" fontId="19" fillId="0" borderId="3" xfId="0" applyFont="1" applyBorder="1" applyAlignment="1" applyProtection="1">
      <alignment horizontal="left" vertical="center" shrinkToFit="1"/>
      <protection locked="0"/>
    </xf>
    <xf numFmtId="0" fontId="40" fillId="0" borderId="33" xfId="0" applyFont="1" applyBorder="1" applyAlignment="1">
      <alignment horizontal="center" vertical="center" shrinkToFit="1"/>
    </xf>
    <xf numFmtId="0" fontId="41" fillId="6" borderId="2" xfId="0" applyFont="1" applyFill="1" applyBorder="1" applyAlignment="1">
      <alignment horizontal="center" vertical="center"/>
    </xf>
    <xf numFmtId="0" fontId="41" fillId="6" borderId="3" xfId="0" applyFont="1" applyFill="1" applyBorder="1" applyAlignment="1">
      <alignment horizontal="center" vertical="center"/>
    </xf>
    <xf numFmtId="0" fontId="41" fillId="6" borderId="6" xfId="0" applyFont="1" applyFill="1" applyBorder="1" applyAlignment="1">
      <alignment horizontal="center" vertical="center"/>
    </xf>
    <xf numFmtId="0" fontId="37" fillId="0" borderId="3" xfId="0" applyFont="1" applyBorder="1" applyAlignment="1">
      <alignment horizontal="center" vertical="center" shrinkToFit="1"/>
    </xf>
    <xf numFmtId="0" fontId="55" fillId="0" borderId="7" xfId="0" applyFont="1" applyBorder="1" applyAlignment="1" applyProtection="1">
      <alignment horizontal="left" vertical="center" shrinkToFit="1"/>
      <protection locked="0"/>
    </xf>
    <xf numFmtId="0" fontId="55" fillId="0" borderId="8" xfId="0" applyFont="1" applyBorder="1" applyAlignment="1" applyProtection="1">
      <alignment horizontal="left" vertical="center" shrinkToFit="1"/>
      <protection locked="0"/>
    </xf>
    <xf numFmtId="0" fontId="55" fillId="0" borderId="11" xfId="0" applyFont="1" applyBorder="1" applyAlignment="1" applyProtection="1">
      <alignment horizontal="left" vertical="center" shrinkToFit="1"/>
      <protection locked="0"/>
    </xf>
    <xf numFmtId="0" fontId="55" fillId="0" borderId="13" xfId="0" applyFont="1" applyBorder="1" applyAlignment="1" applyProtection="1">
      <alignment horizontal="left" vertical="center" shrinkToFit="1"/>
      <protection locked="0"/>
    </xf>
    <xf numFmtId="0" fontId="55" fillId="0" borderId="0" xfId="0" applyFont="1" applyAlignment="1" applyProtection="1">
      <alignment horizontal="left" vertical="center" shrinkToFit="1"/>
      <protection locked="0"/>
    </xf>
    <xf numFmtId="0" fontId="55" fillId="0" borderId="19" xfId="0" applyFont="1" applyBorder="1" applyAlignment="1" applyProtection="1">
      <alignment horizontal="left" vertical="center" shrinkToFit="1"/>
      <protection locked="0"/>
    </xf>
    <xf numFmtId="0" fontId="55" fillId="0" borderId="13" xfId="0" applyFont="1" applyBorder="1" applyAlignment="1" applyProtection="1">
      <alignment horizontal="left" vertical="center"/>
      <protection locked="0"/>
    </xf>
    <xf numFmtId="0" fontId="55" fillId="0" borderId="0" xfId="0" applyFont="1" applyAlignment="1" applyProtection="1">
      <alignment horizontal="left" vertical="center"/>
      <protection locked="0"/>
    </xf>
    <xf numFmtId="0" fontId="55" fillId="0" borderId="19" xfId="0" applyFont="1" applyBorder="1" applyAlignment="1" applyProtection="1">
      <alignment horizontal="left" vertical="center"/>
      <protection locked="0"/>
    </xf>
    <xf numFmtId="0" fontId="40" fillId="0" borderId="36" xfId="0" applyFont="1" applyBorder="1" applyAlignment="1">
      <alignment horizontal="center" vertical="center" shrinkToFit="1"/>
    </xf>
    <xf numFmtId="0" fontId="40" fillId="0" borderId="37" xfId="0" applyFont="1" applyBorder="1" applyAlignment="1">
      <alignment horizontal="center" vertical="center" shrinkToFit="1"/>
    </xf>
    <xf numFmtId="0" fontId="55" fillId="0" borderId="17" xfId="0" applyFont="1" applyBorder="1" applyAlignment="1">
      <alignment horizontal="center" vertical="top" shrinkToFit="1"/>
    </xf>
    <xf numFmtId="0" fontId="55" fillId="0" borderId="1" xfId="0" applyFont="1" applyBorder="1" applyAlignment="1">
      <alignment horizontal="center" vertical="top" shrinkToFit="1"/>
    </xf>
    <xf numFmtId="0" fontId="55" fillId="0" borderId="1" xfId="0" applyFont="1" applyBorder="1" applyAlignment="1" applyProtection="1">
      <alignment vertical="center" shrinkToFit="1"/>
      <protection locked="0"/>
    </xf>
    <xf numFmtId="0" fontId="55" fillId="0" borderId="16" xfId="0" applyFont="1" applyBorder="1" applyAlignment="1" applyProtection="1">
      <alignment vertical="center" shrinkToFit="1"/>
      <protection locked="0"/>
    </xf>
    <xf numFmtId="0" fontId="19" fillId="0" borderId="34" xfId="0" applyFont="1" applyBorder="1" applyAlignment="1" applyProtection="1">
      <alignment horizontal="center" vertical="center" shrinkToFit="1"/>
      <protection locked="0"/>
    </xf>
    <xf numFmtId="0" fontId="19" fillId="0" borderId="35" xfId="0" applyFont="1" applyBorder="1" applyAlignment="1" applyProtection="1">
      <alignment horizontal="center" vertical="center" shrinkToFit="1"/>
      <protection locked="0"/>
    </xf>
    <xf numFmtId="0" fontId="146" fillId="0" borderId="36" xfId="0" applyFont="1" applyBorder="1" applyAlignment="1">
      <alignment horizontal="center" vertical="center" shrinkToFit="1"/>
    </xf>
    <xf numFmtId="0" fontId="41" fillId="6" borderId="7" xfId="0" applyFont="1" applyFill="1" applyBorder="1" applyAlignment="1">
      <alignment horizontal="center"/>
    </xf>
    <xf numFmtId="0" fontId="41" fillId="6" borderId="8" xfId="0" applyFont="1" applyFill="1" applyBorder="1" applyAlignment="1">
      <alignment horizontal="center"/>
    </xf>
    <xf numFmtId="0" fontId="41" fillId="6" borderId="11" xfId="0" applyFont="1" applyFill="1" applyBorder="1" applyAlignment="1">
      <alignment horizontal="center"/>
    </xf>
    <xf numFmtId="0" fontId="41" fillId="6" borderId="13" xfId="0" applyFont="1" applyFill="1" applyBorder="1" applyAlignment="1">
      <alignment horizontal="center"/>
    </xf>
    <xf numFmtId="0" fontId="41" fillId="6" borderId="0" xfId="0" applyFont="1" applyFill="1" applyAlignment="1">
      <alignment horizontal="center"/>
    </xf>
    <xf numFmtId="0" fontId="41" fillId="6" borderId="19" xfId="0" applyFont="1" applyFill="1" applyBorder="1" applyAlignment="1">
      <alignment horizontal="center"/>
    </xf>
    <xf numFmtId="0" fontId="41" fillId="6" borderId="12" xfId="0" applyFont="1" applyFill="1" applyBorder="1" applyAlignment="1">
      <alignment horizontal="center" vertical="center" shrinkToFit="1"/>
    </xf>
    <xf numFmtId="0" fontId="135" fillId="6" borderId="13" xfId="0" applyFont="1" applyFill="1" applyBorder="1" applyAlignment="1" applyProtection="1">
      <alignment horizontal="center" vertical="top"/>
      <protection locked="0"/>
    </xf>
    <xf numFmtId="0" fontId="54" fillId="6" borderId="0" xfId="0" applyFont="1" applyFill="1" applyAlignment="1" applyProtection="1">
      <alignment horizontal="center" vertical="top"/>
      <protection locked="0"/>
    </xf>
    <xf numFmtId="0" fontId="54" fillId="6" borderId="19" xfId="0" applyFont="1" applyFill="1" applyBorder="1" applyAlignment="1" applyProtection="1">
      <alignment horizontal="center" vertical="top"/>
      <protection locked="0"/>
    </xf>
    <xf numFmtId="0" fontId="54" fillId="6" borderId="13" xfId="0" applyFont="1" applyFill="1" applyBorder="1" applyAlignment="1" applyProtection="1">
      <alignment horizontal="center" vertical="top"/>
      <protection locked="0"/>
    </xf>
    <xf numFmtId="0" fontId="54" fillId="6" borderId="17" xfId="0" applyFont="1" applyFill="1" applyBorder="1" applyAlignment="1" applyProtection="1">
      <alignment horizontal="center" vertical="top"/>
      <protection locked="0"/>
    </xf>
    <xf numFmtId="0" fontId="54" fillId="6" borderId="1" xfId="0" applyFont="1" applyFill="1" applyBorder="1" applyAlignment="1" applyProtection="1">
      <alignment horizontal="center" vertical="top"/>
      <protection locked="0"/>
    </xf>
    <xf numFmtId="0" fontId="54" fillId="6" borderId="16" xfId="0" applyFont="1" applyFill="1" applyBorder="1" applyAlignment="1" applyProtection="1">
      <alignment horizontal="center" vertical="top"/>
      <protection locked="0"/>
    </xf>
    <xf numFmtId="0" fontId="55" fillId="0" borderId="39" xfId="0" applyFont="1" applyBorder="1" applyAlignment="1" applyProtection="1">
      <alignment horizontal="left" vertical="top" wrapText="1"/>
      <protection locked="0"/>
    </xf>
    <xf numFmtId="0" fontId="57" fillId="0" borderId="39" xfId="0" applyFont="1" applyBorder="1" applyAlignment="1" applyProtection="1">
      <alignment horizontal="left" vertical="top" wrapText="1"/>
      <protection locked="0"/>
    </xf>
    <xf numFmtId="0" fontId="37" fillId="6" borderId="2" xfId="0" applyFont="1" applyFill="1" applyBorder="1" applyAlignment="1">
      <alignment horizontal="center" vertical="center" wrapText="1" shrinkToFit="1"/>
    </xf>
    <xf numFmtId="0" fontId="37" fillId="6" borderId="3" xfId="0" applyFont="1" applyFill="1" applyBorder="1" applyAlignment="1">
      <alignment horizontal="center" vertical="center" wrapText="1" shrinkToFit="1"/>
    </xf>
    <xf numFmtId="0" fontId="37" fillId="6" borderId="6" xfId="0" applyFont="1" applyFill="1" applyBorder="1" applyAlignment="1">
      <alignment horizontal="center" vertical="center" wrapText="1" shrinkToFit="1"/>
    </xf>
    <xf numFmtId="0" fontId="55" fillId="0" borderId="2" xfId="0" applyFont="1" applyBorder="1" applyAlignment="1" applyProtection="1">
      <alignment horizontal="left" vertical="center" wrapText="1"/>
      <protection locked="0"/>
    </xf>
    <xf numFmtId="0" fontId="55" fillId="0" borderId="3" xfId="0" applyFont="1" applyBorder="1" applyAlignment="1" applyProtection="1">
      <alignment horizontal="left" vertical="center" wrapText="1"/>
      <protection locked="0"/>
    </xf>
    <xf numFmtId="0" fontId="55" fillId="0" borderId="6" xfId="0" applyFont="1" applyBorder="1" applyAlignment="1" applyProtection="1">
      <alignment horizontal="left" vertical="center" wrapText="1"/>
      <protection locked="0"/>
    </xf>
    <xf numFmtId="0" fontId="136" fillId="0" borderId="7" xfId="0" applyFont="1" applyBorder="1">
      <alignment vertical="center"/>
    </xf>
    <xf numFmtId="0" fontId="136" fillId="0" borderId="8" xfId="0" applyFont="1" applyBorder="1">
      <alignment vertical="center"/>
    </xf>
    <xf numFmtId="0" fontId="136" fillId="0" borderId="13" xfId="0" applyFont="1" applyBorder="1" applyAlignment="1">
      <alignment vertical="center" shrinkToFit="1"/>
    </xf>
    <xf numFmtId="0" fontId="136" fillId="0" borderId="0" xfId="0" applyFont="1" applyAlignment="1">
      <alignment vertical="center" shrinkToFit="1"/>
    </xf>
    <xf numFmtId="0" fontId="59" fillId="0" borderId="3" xfId="0" applyFont="1" applyBorder="1">
      <alignment vertical="center"/>
    </xf>
    <xf numFmtId="0" fontId="59" fillId="0" borderId="6" xfId="0" applyFont="1" applyBorder="1">
      <alignment vertical="center"/>
    </xf>
    <xf numFmtId="0" fontId="54" fillId="0" borderId="3" xfId="0" applyFont="1" applyBorder="1">
      <alignment vertical="center"/>
    </xf>
    <xf numFmtId="0" fontId="54" fillId="0" borderId="6" xfId="0" applyFont="1" applyBorder="1">
      <alignment vertical="center"/>
    </xf>
    <xf numFmtId="0" fontId="37" fillId="6" borderId="7"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37" fillId="6" borderId="11" xfId="0" applyFont="1" applyFill="1" applyBorder="1" applyAlignment="1">
      <alignment horizontal="center" vertical="center" wrapText="1"/>
    </xf>
    <xf numFmtId="0" fontId="37" fillId="6" borderId="17"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17" xfId="0" applyFont="1" applyFill="1" applyBorder="1" applyAlignment="1">
      <alignment horizontal="center" vertical="center"/>
    </xf>
    <xf numFmtId="0" fontId="37" fillId="6" borderId="1" xfId="0" applyFont="1" applyFill="1" applyBorder="1" applyAlignment="1">
      <alignment horizontal="center" vertical="center"/>
    </xf>
    <xf numFmtId="0" fontId="37" fillId="6" borderId="16" xfId="0" applyFont="1" applyFill="1" applyBorder="1" applyAlignment="1">
      <alignment horizontal="center" vertical="center"/>
    </xf>
    <xf numFmtId="0" fontId="55" fillId="0" borderId="17" xfId="0" applyFont="1" applyBorder="1" applyAlignment="1" applyProtection="1">
      <alignment horizontal="left" vertical="center" wrapText="1"/>
      <protection locked="0"/>
    </xf>
    <xf numFmtId="0" fontId="55" fillId="0" borderId="1" xfId="0" applyFont="1" applyBorder="1" applyAlignment="1" applyProtection="1">
      <alignment horizontal="left" vertical="center" wrapText="1"/>
      <protection locked="0"/>
    </xf>
    <xf numFmtId="0" fontId="55" fillId="0" borderId="16" xfId="0" applyFont="1" applyBorder="1" applyAlignment="1" applyProtection="1">
      <alignment horizontal="left" vertical="center" wrapText="1"/>
      <protection locked="0"/>
    </xf>
    <xf numFmtId="0" fontId="37" fillId="6" borderId="7" xfId="0" applyFont="1" applyFill="1" applyBorder="1" applyAlignment="1">
      <alignment horizontal="center" vertical="center"/>
    </xf>
    <xf numFmtId="0" fontId="37" fillId="6" borderId="8" xfId="0" applyFont="1" applyFill="1" applyBorder="1" applyAlignment="1">
      <alignment horizontal="center" vertical="center"/>
    </xf>
    <xf numFmtId="0" fontId="37" fillId="6" borderId="11" xfId="0" applyFont="1" applyFill="1" applyBorder="1" applyAlignment="1">
      <alignment horizontal="center" vertical="center"/>
    </xf>
    <xf numFmtId="0" fontId="37" fillId="6" borderId="7" xfId="0" applyFont="1" applyFill="1" applyBorder="1" applyAlignment="1">
      <alignment horizontal="center"/>
    </xf>
    <xf numFmtId="0" fontId="37" fillId="6" borderId="8" xfId="0" applyFont="1" applyFill="1" applyBorder="1" applyAlignment="1">
      <alignment horizontal="center"/>
    </xf>
    <xf numFmtId="0" fontId="37" fillId="6" borderId="11" xfId="0" applyFont="1" applyFill="1" applyBorder="1" applyAlignment="1">
      <alignment horizontal="center"/>
    </xf>
    <xf numFmtId="0" fontId="37" fillId="6" borderId="13" xfId="0" applyFont="1" applyFill="1" applyBorder="1" applyAlignment="1">
      <alignment horizontal="center"/>
    </xf>
    <xf numFmtId="0" fontId="37" fillId="6" borderId="0" xfId="0" applyFont="1" applyFill="1" applyAlignment="1">
      <alignment horizontal="center"/>
    </xf>
    <xf numFmtId="0" fontId="37" fillId="6" borderId="19" xfId="0" applyFont="1" applyFill="1" applyBorder="1" applyAlignment="1">
      <alignment horizontal="center"/>
    </xf>
    <xf numFmtId="0" fontId="54" fillId="6" borderId="13" xfId="0" applyFont="1" applyFill="1" applyBorder="1" applyAlignment="1" applyProtection="1">
      <alignment horizontal="center" vertical="top" shrinkToFit="1"/>
      <protection locked="0"/>
    </xf>
    <xf numFmtId="0" fontId="54" fillId="6" borderId="0" xfId="0" applyFont="1" applyFill="1" applyAlignment="1" applyProtection="1">
      <alignment horizontal="center" vertical="top" shrinkToFit="1"/>
      <protection locked="0"/>
    </xf>
    <xf numFmtId="0" fontId="54" fillId="6" borderId="19" xfId="0" applyFont="1" applyFill="1" applyBorder="1" applyAlignment="1" applyProtection="1">
      <alignment horizontal="center" vertical="top" shrinkToFit="1"/>
      <protection locked="0"/>
    </xf>
    <xf numFmtId="0" fontId="54" fillId="6" borderId="17" xfId="0" applyFont="1" applyFill="1" applyBorder="1" applyAlignment="1" applyProtection="1">
      <alignment horizontal="center" vertical="top" shrinkToFit="1"/>
      <protection locked="0"/>
    </xf>
    <xf numFmtId="0" fontId="54" fillId="6" borderId="1" xfId="0" applyFont="1" applyFill="1" applyBorder="1" applyAlignment="1" applyProtection="1">
      <alignment horizontal="center" vertical="top" shrinkToFit="1"/>
      <protection locked="0"/>
    </xf>
    <xf numFmtId="0" fontId="54" fillId="6" borderId="16" xfId="0" applyFont="1" applyFill="1" applyBorder="1" applyAlignment="1" applyProtection="1">
      <alignment horizontal="center" vertical="top" shrinkToFit="1"/>
      <protection locked="0"/>
    </xf>
    <xf numFmtId="0" fontId="41" fillId="6" borderId="7" xfId="0" applyFont="1" applyFill="1" applyBorder="1" applyAlignment="1">
      <alignment horizontal="center" shrinkToFit="1"/>
    </xf>
    <xf numFmtId="0" fontId="41" fillId="6" borderId="8" xfId="0" applyFont="1" applyFill="1" applyBorder="1" applyAlignment="1">
      <alignment horizontal="center" shrinkToFit="1"/>
    </xf>
    <xf numFmtId="0" fontId="41" fillId="6" borderId="11" xfId="0" applyFont="1" applyFill="1" applyBorder="1" applyAlignment="1">
      <alignment horizontal="center" shrinkToFit="1"/>
    </xf>
    <xf numFmtId="0" fontId="41" fillId="6" borderId="13" xfId="0" applyFont="1" applyFill="1" applyBorder="1" applyAlignment="1">
      <alignment horizontal="center" shrinkToFit="1"/>
    </xf>
    <xf numFmtId="0" fontId="41" fillId="6" borderId="0" xfId="0" applyFont="1" applyFill="1" applyAlignment="1">
      <alignment horizontal="center" shrinkToFit="1"/>
    </xf>
    <xf numFmtId="0" fontId="41" fillId="6" borderId="19" xfId="0" applyFont="1" applyFill="1" applyBorder="1" applyAlignment="1">
      <alignment horizontal="center" shrinkToFit="1"/>
    </xf>
    <xf numFmtId="0" fontId="135" fillId="6" borderId="13" xfId="0" applyFont="1" applyFill="1" applyBorder="1" applyAlignment="1" applyProtection="1">
      <alignment horizontal="center" vertical="center" shrinkToFit="1"/>
      <protection locked="0"/>
    </xf>
    <xf numFmtId="0" fontId="135" fillId="6" borderId="0" xfId="0" applyFont="1" applyFill="1" applyAlignment="1" applyProtection="1">
      <alignment horizontal="center" vertical="center" shrinkToFit="1"/>
      <protection locked="0"/>
    </xf>
    <xf numFmtId="0" fontId="135" fillId="6" borderId="19" xfId="0" applyFont="1" applyFill="1" applyBorder="1" applyAlignment="1" applyProtection="1">
      <alignment horizontal="center" vertical="center" shrinkToFit="1"/>
      <protection locked="0"/>
    </xf>
    <xf numFmtId="0" fontId="53" fillId="6" borderId="13" xfId="0" applyFont="1" applyFill="1" applyBorder="1" applyAlignment="1">
      <alignment horizontal="center" vertical="top" shrinkToFit="1"/>
    </xf>
    <xf numFmtId="0" fontId="50" fillId="6" borderId="0" xfId="0" applyFont="1" applyFill="1" applyAlignment="1">
      <alignment horizontal="center" vertical="top" shrinkToFit="1"/>
    </xf>
    <xf numFmtId="0" fontId="50" fillId="6" borderId="19" xfId="0" applyFont="1" applyFill="1" applyBorder="1" applyAlignment="1">
      <alignment horizontal="center" vertical="top" shrinkToFit="1"/>
    </xf>
    <xf numFmtId="0" fontId="50" fillId="6" borderId="17" xfId="0" applyFont="1" applyFill="1" applyBorder="1" applyAlignment="1">
      <alignment horizontal="center" vertical="top" shrinkToFit="1"/>
    </xf>
    <xf numFmtId="0" fontId="50" fillId="6" borderId="1" xfId="0" applyFont="1" applyFill="1" applyBorder="1" applyAlignment="1">
      <alignment horizontal="center" vertical="top" shrinkToFit="1"/>
    </xf>
    <xf numFmtId="0" fontId="50" fillId="6" borderId="16" xfId="0" applyFont="1" applyFill="1" applyBorder="1" applyAlignment="1">
      <alignment horizontal="center" vertical="top" shrinkToFit="1"/>
    </xf>
    <xf numFmtId="0" fontId="0" fillId="6" borderId="38" xfId="0" applyFill="1" applyBorder="1" applyAlignment="1">
      <alignment horizontal="left" vertical="center"/>
    </xf>
    <xf numFmtId="0" fontId="19" fillId="0" borderId="2" xfId="0" applyFont="1" applyBorder="1" applyAlignment="1" applyProtection="1">
      <alignment horizontal="left" vertical="center" shrinkToFit="1"/>
      <protection locked="0"/>
    </xf>
    <xf numFmtId="0" fontId="19" fillId="0" borderId="6" xfId="0" applyFont="1" applyBorder="1" applyAlignment="1" applyProtection="1">
      <alignment horizontal="left" vertical="center" shrinkToFit="1"/>
      <protection locked="0"/>
    </xf>
    <xf numFmtId="0" fontId="49" fillId="0" borderId="13"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19" xfId="0" applyFont="1" applyBorder="1" applyAlignment="1" applyProtection="1">
      <alignment horizontal="left" vertical="center"/>
      <protection locked="0"/>
    </xf>
    <xf numFmtId="0" fontId="62" fillId="0" borderId="0" xfId="0" applyFont="1" applyAlignment="1">
      <alignment horizontal="center" vertical="center"/>
    </xf>
    <xf numFmtId="0" fontId="64" fillId="0" borderId="0" xfId="0" applyFont="1" applyAlignment="1">
      <alignment horizontal="left" vertical="center"/>
    </xf>
    <xf numFmtId="0" fontId="65" fillId="0" borderId="0" xfId="0" applyFont="1" applyAlignment="1">
      <alignment horizontal="left" vertical="center"/>
    </xf>
    <xf numFmtId="0" fontId="65" fillId="0" borderId="0" xfId="0" applyFont="1" applyAlignment="1">
      <alignment horizontal="right" vertical="center"/>
    </xf>
    <xf numFmtId="0" fontId="137" fillId="0" borderId="0" xfId="0" applyFont="1" applyAlignment="1">
      <alignment horizontal="center" vertical="center"/>
    </xf>
    <xf numFmtId="0" fontId="71" fillId="0" borderId="0" xfId="0" applyFont="1" applyAlignment="1">
      <alignment horizontal="left" vertical="center" wrapText="1"/>
    </xf>
    <xf numFmtId="0" fontId="71" fillId="0" borderId="1" xfId="0" applyFont="1" applyBorder="1" applyAlignment="1">
      <alignment horizontal="left" vertical="center" wrapText="1"/>
    </xf>
    <xf numFmtId="176" fontId="32" fillId="0" borderId="0" xfId="0" applyNumberFormat="1" applyFont="1" applyAlignment="1">
      <alignment horizontal="center" vertical="center" wrapText="1"/>
    </xf>
    <xf numFmtId="176" fontId="32" fillId="0" borderId="1" xfId="0" applyNumberFormat="1" applyFont="1" applyBorder="1" applyAlignment="1">
      <alignment horizontal="center" vertical="center" wrapText="1"/>
    </xf>
    <xf numFmtId="0" fontId="69" fillId="6" borderId="12" xfId="0" applyFont="1" applyFill="1" applyBorder="1" applyAlignment="1">
      <alignment horizontal="center" vertical="center" wrapText="1"/>
    </xf>
    <xf numFmtId="176" fontId="32" fillId="0" borderId="2" xfId="0" applyNumberFormat="1" applyFont="1" applyBorder="1" applyAlignment="1">
      <alignment horizontal="center" vertical="center" shrinkToFit="1"/>
    </xf>
    <xf numFmtId="176" fontId="32" fillId="0" borderId="3" xfId="0" applyNumberFormat="1" applyFont="1" applyBorder="1" applyAlignment="1">
      <alignment horizontal="center" vertical="center" shrinkToFit="1"/>
    </xf>
    <xf numFmtId="176" fontId="32" fillId="0" borderId="6" xfId="0" applyNumberFormat="1" applyFont="1" applyBorder="1" applyAlignment="1">
      <alignment horizontal="center" vertical="center" shrinkToFit="1"/>
    </xf>
    <xf numFmtId="0" fontId="78" fillId="0" borderId="0" xfId="0" applyFont="1" applyAlignment="1">
      <alignment horizontal="left" vertical="center"/>
    </xf>
    <xf numFmtId="0" fontId="67" fillId="6" borderId="2" xfId="0" applyFont="1" applyFill="1" applyBorder="1" applyAlignment="1">
      <alignment horizontal="center" vertical="center" wrapText="1"/>
    </xf>
    <xf numFmtId="0" fontId="67" fillId="6" borderId="3" xfId="0" applyFont="1" applyFill="1" applyBorder="1" applyAlignment="1">
      <alignment horizontal="center" vertical="center" wrapText="1"/>
    </xf>
    <xf numFmtId="0" fontId="67" fillId="6" borderId="6" xfId="0" applyFont="1" applyFill="1" applyBorder="1" applyAlignment="1">
      <alignment horizontal="center" vertical="center" wrapText="1"/>
    </xf>
    <xf numFmtId="0" fontId="68" fillId="6" borderId="12" xfId="0" applyFont="1" applyFill="1" applyBorder="1" applyAlignment="1">
      <alignment horizontal="center" vertical="center" wrapText="1"/>
    </xf>
    <xf numFmtId="176" fontId="32" fillId="0" borderId="7" xfId="0" applyNumberFormat="1" applyFont="1" applyBorder="1" applyAlignment="1">
      <alignment horizontal="center" vertical="center" wrapText="1"/>
    </xf>
    <xf numFmtId="176" fontId="32" fillId="0" borderId="8" xfId="0" applyNumberFormat="1" applyFont="1" applyBorder="1" applyAlignment="1">
      <alignment horizontal="center" vertical="center" wrapText="1"/>
    </xf>
    <xf numFmtId="176" fontId="32" fillId="0" borderId="11" xfId="0" applyNumberFormat="1" applyFont="1" applyBorder="1" applyAlignment="1">
      <alignment horizontal="center" vertical="center" wrapText="1"/>
    </xf>
    <xf numFmtId="176" fontId="32" fillId="0" borderId="13" xfId="0" applyNumberFormat="1" applyFont="1" applyBorder="1" applyAlignment="1">
      <alignment horizontal="center" vertical="center" wrapText="1"/>
    </xf>
    <xf numFmtId="176" fontId="32" fillId="0" borderId="19" xfId="0" applyNumberFormat="1" applyFont="1" applyBorder="1" applyAlignment="1">
      <alignment horizontal="center" vertical="center" wrapText="1"/>
    </xf>
    <xf numFmtId="176" fontId="32" fillId="0" borderId="17" xfId="0" applyNumberFormat="1" applyFont="1" applyBorder="1" applyAlignment="1">
      <alignment horizontal="center" vertical="center" wrapText="1"/>
    </xf>
    <xf numFmtId="176" fontId="32" fillId="0" borderId="16" xfId="0" applyNumberFormat="1" applyFont="1" applyBorder="1" applyAlignment="1">
      <alignment horizontal="center" vertical="center" wrapText="1"/>
    </xf>
    <xf numFmtId="176" fontId="32" fillId="0" borderId="12" xfId="0" applyNumberFormat="1" applyFont="1" applyBorder="1" applyAlignment="1">
      <alignment horizontal="center" vertical="center" wrapText="1"/>
    </xf>
    <xf numFmtId="0" fontId="71" fillId="0" borderId="8" xfId="0" applyFont="1" applyBorder="1" applyAlignment="1">
      <alignment horizontal="center" vertical="center" wrapText="1"/>
    </xf>
    <xf numFmtId="176" fontId="32" fillId="0" borderId="12" xfId="0" applyNumberFormat="1" applyFont="1" applyBorder="1" applyAlignment="1">
      <alignment horizontal="center" vertical="center" shrinkToFit="1"/>
    </xf>
    <xf numFmtId="0" fontId="72" fillId="0" borderId="13" xfId="0" applyFont="1" applyBorder="1" applyAlignment="1">
      <alignment horizontal="center" vertical="center" wrapText="1"/>
    </xf>
    <xf numFmtId="0" fontId="72" fillId="0" borderId="0" xfId="0" applyFont="1" applyAlignment="1">
      <alignment horizontal="center" vertical="center" wrapText="1"/>
    </xf>
    <xf numFmtId="0" fontId="72" fillId="0" borderId="17" xfId="0" applyFont="1" applyBorder="1" applyAlignment="1">
      <alignment horizontal="center" vertical="center" wrapText="1"/>
    </xf>
    <xf numFmtId="0" fontId="72" fillId="0" borderId="1" xfId="0" applyFont="1" applyBorder="1" applyAlignment="1">
      <alignment horizontal="center" vertical="center" wrapText="1"/>
    </xf>
    <xf numFmtId="0" fontId="0" fillId="0" borderId="0" xfId="0" applyAlignment="1">
      <alignment horizontal="center" vertical="center"/>
    </xf>
    <xf numFmtId="176" fontId="81" fillId="0" borderId="12" xfId="0" applyNumberFormat="1" applyFont="1" applyBorder="1" applyAlignment="1">
      <alignment horizontal="center" vertical="center" wrapText="1"/>
    </xf>
    <xf numFmtId="176" fontId="81" fillId="0" borderId="12" xfId="0" applyNumberFormat="1" applyFont="1" applyBorder="1" applyAlignment="1">
      <alignment horizontal="center" vertical="center"/>
    </xf>
    <xf numFmtId="176" fontId="81" fillId="0" borderId="2" xfId="0" applyNumberFormat="1" applyFont="1" applyBorder="1" applyAlignment="1">
      <alignment horizontal="center" vertical="center"/>
    </xf>
    <xf numFmtId="176" fontId="81" fillId="0" borderId="2" xfId="0" applyNumberFormat="1" applyFont="1" applyBorder="1" applyAlignment="1">
      <alignment horizontal="center" vertical="center" wrapText="1"/>
    </xf>
    <xf numFmtId="176" fontId="81" fillId="0" borderId="3" xfId="0" applyNumberFormat="1" applyFont="1" applyBorder="1" applyAlignment="1">
      <alignment horizontal="center" vertical="center" wrapText="1"/>
    </xf>
    <xf numFmtId="176" fontId="81" fillId="0" borderId="6" xfId="0" applyNumberFormat="1" applyFont="1" applyBorder="1" applyAlignment="1">
      <alignment horizontal="center" vertical="center" wrapText="1"/>
    </xf>
    <xf numFmtId="0" fontId="79" fillId="6" borderId="12" xfId="0" applyFont="1" applyFill="1" applyBorder="1" applyAlignment="1">
      <alignment horizontal="center" vertical="center" wrapText="1"/>
    </xf>
    <xf numFmtId="0" fontId="80" fillId="6" borderId="12" xfId="0" applyFont="1" applyFill="1" applyBorder="1" applyAlignment="1">
      <alignment horizontal="center" vertical="center"/>
    </xf>
    <xf numFmtId="0" fontId="80" fillId="6" borderId="2" xfId="0" applyFont="1" applyFill="1" applyBorder="1" applyAlignment="1">
      <alignment horizontal="center" vertical="center"/>
    </xf>
    <xf numFmtId="0" fontId="67" fillId="6" borderId="40" xfId="0" applyFont="1" applyFill="1" applyBorder="1" applyAlignment="1">
      <alignment horizontal="center" vertical="center" wrapText="1"/>
    </xf>
    <xf numFmtId="0" fontId="67" fillId="6" borderId="8" xfId="0" applyFont="1" applyFill="1" applyBorder="1" applyAlignment="1">
      <alignment horizontal="center" vertical="center" wrapText="1"/>
    </xf>
    <xf numFmtId="0" fontId="67" fillId="6" borderId="11" xfId="0" applyFont="1" applyFill="1" applyBorder="1" applyAlignment="1">
      <alignment horizontal="center" vertical="center" wrapText="1"/>
    </xf>
    <xf numFmtId="0" fontId="67" fillId="6" borderId="42" xfId="0" applyFont="1" applyFill="1" applyBorder="1" applyAlignment="1">
      <alignment horizontal="center" vertical="center" wrapText="1"/>
    </xf>
    <xf numFmtId="0" fontId="67" fillId="6" borderId="1" xfId="0" applyFont="1" applyFill="1" applyBorder="1" applyAlignment="1">
      <alignment horizontal="center" vertical="center" wrapText="1"/>
    </xf>
    <xf numFmtId="0" fontId="67" fillId="6" borderId="16" xfId="0" applyFont="1" applyFill="1" applyBorder="1" applyAlignment="1">
      <alignment horizontal="center" vertical="center" wrapText="1"/>
    </xf>
    <xf numFmtId="0" fontId="67" fillId="6" borderId="12" xfId="0" applyFont="1" applyFill="1" applyBorder="1" applyAlignment="1">
      <alignment horizontal="center" vertical="center" wrapText="1"/>
    </xf>
    <xf numFmtId="0" fontId="84" fillId="0" borderId="0" xfId="0" applyFont="1" applyAlignment="1">
      <alignment horizontal="left" vertical="center"/>
    </xf>
    <xf numFmtId="0" fontId="84" fillId="0" borderId="0" xfId="0" applyFont="1" applyAlignment="1">
      <alignment horizontal="left" vertical="center" wrapText="1"/>
    </xf>
    <xf numFmtId="0" fontId="149" fillId="6" borderId="43" xfId="0" applyFont="1" applyFill="1" applyBorder="1" applyAlignment="1">
      <alignment wrapText="1"/>
    </xf>
    <xf numFmtId="0" fontId="149" fillId="6" borderId="43" xfId="0" applyFont="1" applyFill="1" applyBorder="1" applyAlignment="1"/>
    <xf numFmtId="0" fontId="88" fillId="6" borderId="12" xfId="0" applyFont="1" applyFill="1" applyBorder="1" applyAlignment="1">
      <alignment horizontal="center" vertical="top" wrapText="1"/>
    </xf>
    <xf numFmtId="0" fontId="88" fillId="6" borderId="7" xfId="0" applyFont="1" applyFill="1" applyBorder="1" applyAlignment="1">
      <alignment horizontal="center" vertical="top" wrapText="1"/>
    </xf>
    <xf numFmtId="0" fontId="88" fillId="6" borderId="8" xfId="0" applyFont="1" applyFill="1" applyBorder="1" applyAlignment="1">
      <alignment horizontal="center" vertical="top" wrapText="1"/>
    </xf>
    <xf numFmtId="0" fontId="88" fillId="6" borderId="11" xfId="0" applyFont="1" applyFill="1" applyBorder="1" applyAlignment="1">
      <alignment horizontal="center" vertical="top" wrapText="1"/>
    </xf>
    <xf numFmtId="0" fontId="88" fillId="6" borderId="13" xfId="0" applyFont="1" applyFill="1" applyBorder="1" applyAlignment="1">
      <alignment horizontal="center" vertical="top" wrapText="1"/>
    </xf>
    <xf numFmtId="0" fontId="88" fillId="6" borderId="0" xfId="0" applyFont="1" applyFill="1" applyAlignment="1">
      <alignment horizontal="center" vertical="top" wrapText="1"/>
    </xf>
    <xf numFmtId="0" fontId="88" fillId="6" borderId="19" xfId="0" applyFont="1" applyFill="1" applyBorder="1" applyAlignment="1">
      <alignment horizontal="center" vertical="top" wrapText="1"/>
    </xf>
    <xf numFmtId="0" fontId="88" fillId="6" borderId="17" xfId="0" applyFont="1" applyFill="1" applyBorder="1" applyAlignment="1">
      <alignment horizontal="center" vertical="top" wrapText="1"/>
    </xf>
    <xf numFmtId="0" fontId="88" fillId="6" borderId="1" xfId="0" applyFont="1" applyFill="1" applyBorder="1" applyAlignment="1">
      <alignment horizontal="center" vertical="top" wrapText="1"/>
    </xf>
    <xf numFmtId="0" fontId="88" fillId="6" borderId="16" xfId="0" applyFont="1" applyFill="1" applyBorder="1" applyAlignment="1">
      <alignment horizontal="center" vertical="top" wrapText="1"/>
    </xf>
    <xf numFmtId="0" fontId="88" fillId="6" borderId="2" xfId="0" applyFont="1" applyFill="1" applyBorder="1" applyAlignment="1">
      <alignment horizontal="center" vertical="center"/>
    </xf>
    <xf numFmtId="0" fontId="88" fillId="6" borderId="3" xfId="0" applyFont="1" applyFill="1" applyBorder="1" applyAlignment="1">
      <alignment horizontal="center" vertical="center"/>
    </xf>
    <xf numFmtId="0" fontId="88" fillId="6" borderId="6" xfId="0" applyFont="1" applyFill="1" applyBorder="1" applyAlignment="1">
      <alignment horizontal="center" vertical="center"/>
    </xf>
    <xf numFmtId="0" fontId="88" fillId="6" borderId="12" xfId="0" applyFont="1" applyFill="1" applyBorder="1" applyAlignment="1">
      <alignment horizontal="center" vertical="center"/>
    </xf>
    <xf numFmtId="0" fontId="67" fillId="6" borderId="7" xfId="0" applyFont="1" applyFill="1" applyBorder="1" applyAlignment="1">
      <alignment horizontal="center" vertical="center" wrapText="1"/>
    </xf>
    <xf numFmtId="0" fontId="67" fillId="6" borderId="17" xfId="0" applyFont="1" applyFill="1" applyBorder="1" applyAlignment="1">
      <alignment horizontal="center" vertical="center" wrapText="1"/>
    </xf>
    <xf numFmtId="0" fontId="67" fillId="6" borderId="41" xfId="0" applyFont="1" applyFill="1" applyBorder="1" applyAlignment="1">
      <alignment horizontal="center" vertical="center" wrapText="1"/>
    </xf>
    <xf numFmtId="176" fontId="81" fillId="0" borderId="8" xfId="0" applyNumberFormat="1" applyFont="1" applyBorder="1" applyAlignment="1">
      <alignment horizontal="center" vertical="center"/>
    </xf>
    <xf numFmtId="0" fontId="81" fillId="0" borderId="11" xfId="0" applyFont="1" applyBorder="1" applyAlignment="1">
      <alignment horizontal="center" vertical="center"/>
    </xf>
    <xf numFmtId="0" fontId="81" fillId="0" borderId="1" xfId="0" applyFont="1" applyBorder="1" applyAlignment="1">
      <alignment horizontal="center" vertical="center"/>
    </xf>
    <xf numFmtId="0" fontId="81" fillId="0" borderId="16" xfId="0" applyFont="1" applyBorder="1" applyAlignment="1">
      <alignment horizontal="center" vertical="center"/>
    </xf>
    <xf numFmtId="0" fontId="94" fillId="0" borderId="7" xfId="0" applyFont="1" applyBorder="1" applyAlignment="1" applyProtection="1">
      <alignment horizontal="right" vertical="center" wrapText="1"/>
      <protection locked="0"/>
    </xf>
    <xf numFmtId="0" fontId="94" fillId="0" borderId="8" xfId="0" applyFont="1" applyBorder="1" applyAlignment="1" applyProtection="1">
      <alignment horizontal="right" vertical="center" wrapText="1"/>
      <protection locked="0"/>
    </xf>
    <xf numFmtId="0" fontId="88" fillId="0" borderId="8" xfId="0" applyFont="1" applyBorder="1" applyAlignment="1">
      <alignment horizontal="center" vertical="center" wrapText="1"/>
    </xf>
    <xf numFmtId="0" fontId="88" fillId="0" borderId="11" xfId="0" applyFont="1" applyBorder="1" applyAlignment="1">
      <alignment horizontal="center" vertical="center" wrapText="1"/>
    </xf>
    <xf numFmtId="0" fontId="88" fillId="0" borderId="0" xfId="0" applyFont="1" applyAlignment="1">
      <alignment horizontal="left" vertical="center"/>
    </xf>
    <xf numFmtId="0" fontId="88" fillId="0" borderId="19" xfId="0" applyFont="1" applyBorder="1" applyAlignment="1">
      <alignment horizontal="left" vertical="center"/>
    </xf>
    <xf numFmtId="0" fontId="94" fillId="0" borderId="13" xfId="0" applyFont="1" applyBorder="1" applyAlignment="1" applyProtection="1">
      <alignment horizontal="right" vertical="center"/>
      <protection locked="0"/>
    </xf>
    <xf numFmtId="0" fontId="94" fillId="0" borderId="0" xfId="0" applyFont="1" applyAlignment="1" applyProtection="1">
      <alignment horizontal="right" vertical="center"/>
      <protection locked="0"/>
    </xf>
    <xf numFmtId="0" fontId="88" fillId="6" borderId="2" xfId="0" applyFont="1" applyFill="1" applyBorder="1" applyAlignment="1">
      <alignment horizontal="center" vertical="center" wrapText="1"/>
    </xf>
    <xf numFmtId="0" fontId="88" fillId="6" borderId="3" xfId="0" applyFont="1" applyFill="1" applyBorder="1" applyAlignment="1">
      <alignment horizontal="center" vertical="center" wrapText="1"/>
    </xf>
    <xf numFmtId="0" fontId="88" fillId="6" borderId="6" xfId="0" applyFont="1" applyFill="1" applyBorder="1" applyAlignment="1">
      <alignment horizontal="center" vertical="center" wrapText="1"/>
    </xf>
    <xf numFmtId="0" fontId="69" fillId="6" borderId="2" xfId="0" applyFont="1" applyFill="1" applyBorder="1" applyAlignment="1">
      <alignment horizontal="center" vertical="center"/>
    </xf>
    <xf numFmtId="0" fontId="69" fillId="6" borderId="3" xfId="0" applyFont="1" applyFill="1" applyBorder="1" applyAlignment="1">
      <alignment horizontal="center" vertical="center"/>
    </xf>
    <xf numFmtId="0" fontId="69" fillId="6" borderId="6" xfId="0" applyFont="1" applyFill="1" applyBorder="1" applyAlignment="1">
      <alignment horizontal="center" vertical="center"/>
    </xf>
    <xf numFmtId="0" fontId="69" fillId="6" borderId="7" xfId="0" applyFont="1" applyFill="1" applyBorder="1" applyAlignment="1">
      <alignment horizontal="center" vertical="center" wrapText="1"/>
    </xf>
    <xf numFmtId="0" fontId="69" fillId="6" borderId="8" xfId="0" applyFont="1" applyFill="1" applyBorder="1" applyAlignment="1">
      <alignment horizontal="center" vertical="center" wrapText="1"/>
    </xf>
    <xf numFmtId="0" fontId="69" fillId="6" borderId="11" xfId="0" applyFont="1" applyFill="1" applyBorder="1" applyAlignment="1">
      <alignment horizontal="center" vertical="center" wrapText="1"/>
    </xf>
    <xf numFmtId="0" fontId="69" fillId="6" borderId="17" xfId="0" applyFont="1" applyFill="1" applyBorder="1" applyAlignment="1">
      <alignment horizontal="center" vertical="center" wrapText="1"/>
    </xf>
    <xf numFmtId="0" fontId="69" fillId="6" borderId="1" xfId="0" applyFont="1" applyFill="1" applyBorder="1" applyAlignment="1">
      <alignment horizontal="center" vertical="center" wrapText="1"/>
    </xf>
    <xf numFmtId="0" fontId="69" fillId="6" borderId="16" xfId="0" applyFont="1" applyFill="1" applyBorder="1" applyAlignment="1">
      <alignment horizontal="center" vertical="center" wrapText="1"/>
    </xf>
    <xf numFmtId="0" fontId="88" fillId="6" borderId="12" xfId="0" applyFont="1" applyFill="1" applyBorder="1" applyAlignment="1">
      <alignment horizontal="center" vertical="center" wrapText="1"/>
    </xf>
    <xf numFmtId="0" fontId="88" fillId="6" borderId="7" xfId="0" applyFont="1" applyFill="1" applyBorder="1" applyAlignment="1">
      <alignment horizontal="center" vertical="center" wrapText="1"/>
    </xf>
    <xf numFmtId="0" fontId="88" fillId="6" borderId="8" xfId="0" applyFont="1" applyFill="1" applyBorder="1" applyAlignment="1">
      <alignment horizontal="center" vertical="center" wrapText="1"/>
    </xf>
    <xf numFmtId="0" fontId="88" fillId="6" borderId="11" xfId="0" applyFont="1" applyFill="1" applyBorder="1" applyAlignment="1">
      <alignment horizontal="center" vertical="center" wrapText="1"/>
    </xf>
    <xf numFmtId="0" fontId="88" fillId="6" borderId="17" xfId="0" applyFont="1" applyFill="1" applyBorder="1" applyAlignment="1">
      <alignment horizontal="center" vertical="center" wrapText="1"/>
    </xf>
    <xf numFmtId="0" fontId="88" fillId="6" borderId="1" xfId="0" applyFont="1" applyFill="1" applyBorder="1" applyAlignment="1">
      <alignment horizontal="center" vertical="center" wrapText="1"/>
    </xf>
    <xf numFmtId="0" fontId="88" fillId="6" borderId="16" xfId="0" applyFont="1" applyFill="1" applyBorder="1" applyAlignment="1">
      <alignment horizontal="center" vertical="center" wrapText="1"/>
    </xf>
    <xf numFmtId="0" fontId="69" fillId="6" borderId="12" xfId="0" applyFont="1" applyFill="1" applyBorder="1" applyAlignment="1">
      <alignment horizontal="center" vertical="center"/>
    </xf>
    <xf numFmtId="0" fontId="32" fillId="0" borderId="77" xfId="0" applyFont="1" applyBorder="1" applyAlignment="1">
      <alignment horizontal="center" vertical="center" shrinkToFit="1"/>
    </xf>
    <xf numFmtId="0" fontId="32" fillId="0" borderId="78" xfId="0" applyFont="1" applyBorder="1" applyAlignment="1">
      <alignment horizontal="center" vertical="center" shrinkToFit="1"/>
    </xf>
    <xf numFmtId="0" fontId="32" fillId="0" borderId="79" xfId="0" applyFont="1" applyBorder="1" applyAlignment="1">
      <alignment horizontal="center" vertical="center" shrinkToFit="1"/>
    </xf>
    <xf numFmtId="0" fontId="32" fillId="0" borderId="80" xfId="0" applyFont="1" applyBorder="1" applyAlignment="1">
      <alignment horizontal="center" vertical="center" shrinkToFit="1"/>
    </xf>
    <xf numFmtId="0" fontId="32" fillId="0" borderId="81" xfId="0" applyFont="1" applyBorder="1" applyAlignment="1">
      <alignment horizontal="center" vertical="center" shrinkToFit="1"/>
    </xf>
    <xf numFmtId="0" fontId="32" fillId="0" borderId="82" xfId="0" applyFont="1" applyBorder="1" applyAlignment="1">
      <alignment horizontal="center" vertical="center" shrinkToFit="1"/>
    </xf>
    <xf numFmtId="0" fontId="19" fillId="0" borderId="8" xfId="0" applyFont="1" applyBorder="1" applyAlignment="1" applyProtection="1">
      <alignment horizontal="center" vertical="center" shrinkToFit="1"/>
      <protection locked="0"/>
    </xf>
    <xf numFmtId="0" fontId="96" fillId="0" borderId="7" xfId="0" applyFont="1" applyBorder="1" applyAlignment="1">
      <alignment horizontal="center" vertical="center" shrinkToFit="1"/>
    </xf>
    <xf numFmtId="0" fontId="96" fillId="0" borderId="8" xfId="0" applyFont="1" applyBorder="1" applyAlignment="1">
      <alignment horizontal="center" vertical="center" shrinkToFit="1"/>
    </xf>
    <xf numFmtId="0" fontId="96" fillId="0" borderId="11" xfId="0" applyFont="1" applyBorder="1" applyAlignment="1">
      <alignment horizontal="center" vertical="center" shrinkToFit="1"/>
    </xf>
    <xf numFmtId="176" fontId="94" fillId="3" borderId="13" xfId="0" applyNumberFormat="1" applyFont="1" applyFill="1" applyBorder="1" applyAlignment="1" applyProtection="1">
      <alignment horizontal="center" vertical="center" wrapText="1"/>
      <protection locked="0"/>
    </xf>
    <xf numFmtId="176" fontId="94" fillId="3" borderId="0" xfId="0" applyNumberFormat="1" applyFont="1" applyFill="1" applyAlignment="1" applyProtection="1">
      <alignment horizontal="center" vertical="center" wrapText="1"/>
      <protection locked="0"/>
    </xf>
    <xf numFmtId="176" fontId="94" fillId="3" borderId="19" xfId="0" applyNumberFormat="1" applyFont="1" applyFill="1" applyBorder="1" applyAlignment="1" applyProtection="1">
      <alignment horizontal="center" vertical="center" wrapText="1"/>
      <protection locked="0"/>
    </xf>
    <xf numFmtId="0" fontId="88" fillId="0" borderId="0" xfId="0" applyFont="1" applyAlignment="1">
      <alignment horizontal="center" vertical="center" wrapText="1"/>
    </xf>
    <xf numFmtId="0" fontId="88" fillId="0" borderId="19" xfId="0" applyFont="1" applyBorder="1" applyAlignment="1">
      <alignment horizontal="center" vertical="center" wrapText="1"/>
    </xf>
    <xf numFmtId="176" fontId="32" fillId="3" borderId="7" xfId="0" applyNumberFormat="1" applyFont="1" applyFill="1" applyBorder="1" applyAlignment="1" applyProtection="1">
      <alignment horizontal="center" vertical="center" shrinkToFit="1"/>
      <protection locked="0"/>
    </xf>
    <xf numFmtId="176" fontId="32" fillId="3" borderId="8" xfId="0" applyNumberFormat="1" applyFont="1" applyFill="1" applyBorder="1" applyAlignment="1" applyProtection="1">
      <alignment horizontal="center" vertical="center" shrinkToFit="1"/>
      <protection locked="0"/>
    </xf>
    <xf numFmtId="176" fontId="32" fillId="3" borderId="11" xfId="0" applyNumberFormat="1" applyFont="1" applyFill="1" applyBorder="1" applyAlignment="1" applyProtection="1">
      <alignment horizontal="center" vertical="center" shrinkToFit="1"/>
      <protection locked="0"/>
    </xf>
    <xf numFmtId="56" fontId="94" fillId="0" borderId="7" xfId="0" applyNumberFormat="1" applyFont="1" applyBorder="1" applyAlignment="1">
      <alignment horizontal="center" vertical="center"/>
    </xf>
    <xf numFmtId="56" fontId="94" fillId="0" borderId="11" xfId="0" applyNumberFormat="1" applyFont="1" applyBorder="1" applyAlignment="1">
      <alignment horizontal="center" vertical="center"/>
    </xf>
    <xf numFmtId="56" fontId="94" fillId="0" borderId="13" xfId="0" applyNumberFormat="1" applyFont="1" applyBorder="1" applyAlignment="1">
      <alignment horizontal="center" vertical="center"/>
    </xf>
    <xf numFmtId="56" fontId="94" fillId="0" borderId="19" xfId="0" applyNumberFormat="1" applyFont="1" applyBorder="1" applyAlignment="1">
      <alignment horizontal="center" vertical="center"/>
    </xf>
    <xf numFmtId="56" fontId="94" fillId="0" borderId="17" xfId="0" applyNumberFormat="1" applyFont="1" applyBorder="1" applyAlignment="1">
      <alignment horizontal="center" vertical="center"/>
    </xf>
    <xf numFmtId="56" fontId="94" fillId="0" borderId="16" xfId="0" applyNumberFormat="1" applyFont="1" applyBorder="1" applyAlignment="1">
      <alignment horizontal="center" vertical="center"/>
    </xf>
    <xf numFmtId="0" fontId="94" fillId="0" borderId="13" xfId="0" applyFont="1" applyBorder="1" applyAlignment="1" applyProtection="1">
      <alignment horizontal="right" vertical="center" wrapText="1"/>
      <protection locked="0"/>
    </xf>
    <xf numFmtId="0" fontId="94" fillId="0" borderId="0" xfId="0" applyFont="1" applyAlignment="1" applyProtection="1">
      <alignment horizontal="right" vertical="center" wrapText="1"/>
      <protection locked="0"/>
    </xf>
    <xf numFmtId="179" fontId="32" fillId="3" borderId="17" xfId="0" applyNumberFormat="1" applyFont="1" applyFill="1" applyBorder="1" applyAlignment="1" applyProtection="1">
      <alignment horizontal="center" vertical="center" shrinkToFit="1"/>
      <protection locked="0"/>
    </xf>
    <xf numFmtId="179" fontId="32" fillId="3" borderId="1" xfId="0" applyNumberFormat="1" applyFont="1" applyFill="1" applyBorder="1" applyAlignment="1" applyProtection="1">
      <alignment horizontal="center" vertical="center" shrinkToFit="1"/>
      <protection locked="0"/>
    </xf>
    <xf numFmtId="179" fontId="32" fillId="3" borderId="16" xfId="0" applyNumberFormat="1" applyFont="1" applyFill="1" applyBorder="1" applyAlignment="1" applyProtection="1">
      <alignment horizontal="center" vertical="center" shrinkToFit="1"/>
      <protection locked="0"/>
    </xf>
    <xf numFmtId="0" fontId="88" fillId="0" borderId="1" xfId="0" applyFont="1" applyBorder="1" applyAlignment="1">
      <alignment horizontal="center" vertical="center" wrapText="1"/>
    </xf>
    <xf numFmtId="0" fontId="88" fillId="0" borderId="16" xfId="0" applyFont="1" applyBorder="1" applyAlignment="1">
      <alignment horizontal="center" vertical="center" wrapText="1"/>
    </xf>
    <xf numFmtId="179" fontId="94" fillId="0" borderId="17" xfId="0" applyNumberFormat="1" applyFont="1" applyBorder="1" applyAlignment="1" applyProtection="1">
      <alignment horizontal="right" vertical="center" shrinkToFit="1"/>
      <protection locked="0"/>
    </xf>
    <xf numFmtId="179" fontId="94" fillId="0" borderId="1" xfId="0" applyNumberFormat="1" applyFont="1" applyBorder="1" applyAlignment="1" applyProtection="1">
      <alignment horizontal="right" vertical="center" shrinkToFit="1"/>
      <protection locked="0"/>
    </xf>
    <xf numFmtId="0" fontId="88" fillId="0" borderId="1" xfId="0" applyFont="1" applyBorder="1" applyAlignment="1">
      <alignment horizontal="left" vertical="center"/>
    </xf>
    <xf numFmtId="0" fontId="88" fillId="0" borderId="16" xfId="0" applyFont="1" applyBorder="1" applyAlignment="1">
      <alignment horizontal="left" vertical="center"/>
    </xf>
    <xf numFmtId="179" fontId="94" fillId="0" borderId="13" xfId="0" applyNumberFormat="1" applyFont="1" applyBorder="1" applyAlignment="1" applyProtection="1">
      <alignment horizontal="right" vertical="center" shrinkToFit="1"/>
      <protection locked="0"/>
    </xf>
    <xf numFmtId="179" fontId="94" fillId="0" borderId="0" xfId="0" applyNumberFormat="1" applyFont="1" applyAlignment="1" applyProtection="1">
      <alignment horizontal="right" vertical="center" shrinkToFit="1"/>
      <protection locked="0"/>
    </xf>
    <xf numFmtId="176" fontId="94" fillId="3" borderId="44" xfId="0" applyNumberFormat="1" applyFont="1" applyFill="1" applyBorder="1" applyAlignment="1" applyProtection="1">
      <alignment horizontal="center" vertical="center" wrapText="1"/>
      <protection locked="0"/>
    </xf>
    <xf numFmtId="176" fontId="32" fillId="3" borderId="38" xfId="0" applyNumberFormat="1" applyFont="1" applyFill="1" applyBorder="1" applyAlignment="1" applyProtection="1">
      <alignment horizontal="center" vertical="center" shrinkToFit="1"/>
      <protection locked="0"/>
    </xf>
    <xf numFmtId="20" fontId="94" fillId="0" borderId="7" xfId="0" applyNumberFormat="1" applyFont="1" applyBorder="1" applyAlignment="1" applyProtection="1">
      <alignment horizontal="right" vertical="center" wrapText="1"/>
      <protection locked="0"/>
    </xf>
    <xf numFmtId="0" fontId="101" fillId="0" borderId="0" xfId="0" applyFont="1" applyAlignment="1">
      <alignment horizontal="left" vertical="center"/>
    </xf>
    <xf numFmtId="0" fontId="87" fillId="0" borderId="0" xfId="0" applyFont="1" applyAlignment="1">
      <alignment horizontal="left" vertical="center"/>
    </xf>
    <xf numFmtId="0" fontId="63" fillId="0" borderId="2" xfId="0" applyFont="1" applyBorder="1" applyAlignment="1" applyProtection="1">
      <alignment horizontal="center" vertical="center" wrapText="1"/>
      <protection locked="0"/>
    </xf>
    <xf numFmtId="0" fontId="63" fillId="0" borderId="6" xfId="0" applyFont="1" applyBorder="1" applyAlignment="1" applyProtection="1">
      <alignment horizontal="center" vertical="center" wrapText="1"/>
      <protection locked="0"/>
    </xf>
    <xf numFmtId="0" fontId="63" fillId="0" borderId="3" xfId="0" applyFont="1" applyBorder="1" applyAlignment="1" applyProtection="1">
      <alignment horizontal="center" vertical="center" wrapText="1"/>
      <protection locked="0"/>
    </xf>
    <xf numFmtId="0" fontId="78" fillId="0" borderId="38" xfId="0" applyFont="1" applyBorder="1" applyAlignment="1">
      <alignment horizontal="left" vertical="center" wrapText="1"/>
    </xf>
    <xf numFmtId="0" fontId="19" fillId="0" borderId="39" xfId="0" applyFont="1" applyBorder="1" applyAlignment="1" applyProtection="1">
      <alignment horizontal="left" vertical="top" wrapText="1"/>
      <protection locked="0"/>
    </xf>
    <xf numFmtId="0" fontId="102" fillId="0" borderId="0" xfId="0" applyFont="1" applyAlignment="1">
      <alignment horizontal="left" vertical="center"/>
    </xf>
    <xf numFmtId="0" fontId="0" fillId="7" borderId="0" xfId="0" applyFill="1" applyAlignment="1" applyProtection="1">
      <alignment horizontal="center" vertical="center"/>
      <protection locked="0"/>
    </xf>
    <xf numFmtId="0" fontId="35" fillId="0" borderId="0" xfId="0" applyFont="1" applyAlignment="1">
      <alignment horizontal="left" vertical="center" shrinkToFit="1"/>
    </xf>
    <xf numFmtId="0" fontId="112" fillId="0" borderId="0" xfId="0" applyFont="1" applyAlignment="1">
      <alignment horizontal="center" vertical="center"/>
    </xf>
    <xf numFmtId="0" fontId="115" fillId="0" borderId="0" xfId="0" applyFont="1" applyAlignment="1">
      <alignment horizontal="center" vertical="center"/>
    </xf>
    <xf numFmtId="0" fontId="114" fillId="0" borderId="1" xfId="0" applyFont="1" applyBorder="1" applyAlignment="1">
      <alignment horizontal="right" vertical="center"/>
    </xf>
    <xf numFmtId="176" fontId="16" fillId="0" borderId="1" xfId="0" applyNumberFormat="1" applyFont="1" applyBorder="1" applyAlignment="1">
      <alignment horizontal="center" vertical="center" shrinkToFit="1"/>
    </xf>
    <xf numFmtId="0" fontId="114" fillId="0" borderId="1" xfId="0" applyFont="1" applyBorder="1" applyAlignment="1">
      <alignment horizontal="center" vertical="center"/>
    </xf>
    <xf numFmtId="0" fontId="84" fillId="0" borderId="0" xfId="0" applyFont="1" applyAlignment="1">
      <alignment horizontal="right" vertical="center"/>
    </xf>
    <xf numFmtId="0" fontId="10" fillId="5" borderId="47"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6" xfId="0" applyFont="1" applyFill="1" applyBorder="1" applyAlignment="1">
      <alignment horizontal="center" vertical="center"/>
    </xf>
    <xf numFmtId="0" fontId="73" fillId="5" borderId="3" xfId="0" applyFont="1" applyFill="1" applyBorder="1" applyAlignment="1">
      <alignment horizontal="center" vertical="center"/>
    </xf>
    <xf numFmtId="0" fontId="73" fillId="5" borderId="6" xfId="0" applyFont="1" applyFill="1" applyBorder="1" applyAlignment="1">
      <alignment horizontal="center" vertical="center"/>
    </xf>
    <xf numFmtId="0" fontId="105" fillId="0" borderId="2" xfId="0" applyFont="1" applyBorder="1" applyAlignment="1" applyProtection="1">
      <alignment horizontal="left" vertical="center" wrapText="1"/>
      <protection locked="0"/>
    </xf>
    <xf numFmtId="0" fontId="105" fillId="0" borderId="6" xfId="0" applyFont="1" applyBorder="1" applyAlignment="1" applyProtection="1">
      <alignment horizontal="left" vertical="center" wrapText="1"/>
      <protection locked="0"/>
    </xf>
    <xf numFmtId="0" fontId="49" fillId="0" borderId="2" xfId="0" applyFont="1" applyBorder="1" applyAlignment="1" applyProtection="1">
      <alignment horizontal="center" vertical="center"/>
      <protection locked="0"/>
    </xf>
    <xf numFmtId="0" fontId="49" fillId="0" borderId="46" xfId="0" applyFont="1" applyBorder="1" applyAlignment="1" applyProtection="1">
      <alignment horizontal="center" vertical="center"/>
      <protection locked="0"/>
    </xf>
    <xf numFmtId="0" fontId="119" fillId="5" borderId="47" xfId="0" applyFont="1" applyFill="1" applyBorder="1" applyAlignment="1">
      <alignment horizontal="center" vertical="center" shrinkToFit="1"/>
    </xf>
    <xf numFmtId="0" fontId="119" fillId="5" borderId="3" xfId="0" applyFont="1" applyFill="1" applyBorder="1" applyAlignment="1">
      <alignment horizontal="center" vertical="center" shrinkToFit="1"/>
    </xf>
    <xf numFmtId="0" fontId="119" fillId="5" borderId="46" xfId="0" applyFont="1" applyFill="1" applyBorder="1" applyAlignment="1">
      <alignment horizontal="center" vertical="center" shrinkToFit="1"/>
    </xf>
    <xf numFmtId="0" fontId="106" fillId="5" borderId="47" xfId="0" applyFont="1" applyFill="1" applyBorder="1" applyAlignment="1">
      <alignment horizontal="center" vertical="center" shrinkToFit="1"/>
    </xf>
    <xf numFmtId="0" fontId="106" fillId="5" borderId="3" xfId="0" applyFont="1" applyFill="1" applyBorder="1" applyAlignment="1">
      <alignment horizontal="center" vertical="center" shrinkToFit="1"/>
    </xf>
    <xf numFmtId="0" fontId="106" fillId="5" borderId="6" xfId="0" applyFont="1" applyFill="1" applyBorder="1" applyAlignment="1">
      <alignment horizontal="center" vertical="center" shrinkToFit="1"/>
    </xf>
    <xf numFmtId="0" fontId="73" fillId="6" borderId="2" xfId="0" applyFont="1" applyFill="1" applyBorder="1" applyAlignment="1">
      <alignment horizontal="center" vertical="center"/>
    </xf>
    <xf numFmtId="0" fontId="73" fillId="6" borderId="6" xfId="0" applyFont="1" applyFill="1" applyBorder="1" applyAlignment="1">
      <alignment horizontal="center" vertical="center"/>
    </xf>
    <xf numFmtId="0" fontId="117" fillId="6" borderId="2" xfId="0" applyFont="1" applyFill="1" applyBorder="1" applyAlignment="1">
      <alignment horizontal="center" vertical="center" wrapText="1"/>
    </xf>
    <xf numFmtId="0" fontId="117" fillId="6" borderId="46" xfId="0" applyFont="1" applyFill="1" applyBorder="1" applyAlignment="1">
      <alignment horizontal="center" vertical="center" wrapText="1"/>
    </xf>
    <xf numFmtId="0" fontId="68" fillId="0" borderId="0" xfId="0" applyFont="1" applyAlignment="1">
      <alignment horizontal="left" vertical="center" wrapText="1"/>
    </xf>
    <xf numFmtId="0" fontId="124" fillId="0" borderId="0" xfId="0" applyFont="1" applyAlignment="1">
      <alignment horizontal="left" vertical="center"/>
    </xf>
    <xf numFmtId="176" fontId="2" fillId="0" borderId="72" xfId="0" applyNumberFormat="1" applyFont="1" applyBorder="1" applyAlignment="1">
      <alignment horizontal="center" vertical="center" shrinkToFit="1"/>
    </xf>
    <xf numFmtId="176" fontId="2" fillId="0" borderId="70" xfId="0" applyNumberFormat="1" applyFont="1" applyBorder="1" applyAlignment="1">
      <alignment horizontal="center" vertical="center" shrinkToFit="1"/>
    </xf>
    <xf numFmtId="176" fontId="2" fillId="0" borderId="73" xfId="0" applyNumberFormat="1" applyFont="1" applyBorder="1" applyAlignment="1">
      <alignment horizontal="center" vertical="center" shrinkToFit="1"/>
    </xf>
    <xf numFmtId="176" fontId="2" fillId="0" borderId="69" xfId="0" applyNumberFormat="1" applyFont="1" applyBorder="1" applyAlignment="1">
      <alignment horizontal="center" vertical="center" shrinkToFit="1"/>
    </xf>
    <xf numFmtId="176" fontId="2" fillId="0" borderId="71" xfId="0" applyNumberFormat="1" applyFont="1" applyBorder="1" applyAlignment="1">
      <alignment horizontal="center" vertical="center" shrinkToFit="1"/>
    </xf>
    <xf numFmtId="0" fontId="127" fillId="6" borderId="12" xfId="0" applyFont="1" applyFill="1" applyBorder="1" applyAlignment="1" applyProtection="1">
      <alignment horizontal="center" vertical="center"/>
      <protection locked="0"/>
    </xf>
    <xf numFmtId="0" fontId="0" fillId="6" borderId="49" xfId="0" applyFill="1" applyBorder="1" applyAlignment="1">
      <alignment horizontal="center" vertical="center"/>
    </xf>
    <xf numFmtId="0" fontId="0" fillId="6" borderId="56" xfId="0" applyFill="1" applyBorder="1" applyAlignment="1">
      <alignment horizontal="center" vertical="center"/>
    </xf>
    <xf numFmtId="0" fontId="0" fillId="6" borderId="50" xfId="0" applyFill="1" applyBorder="1" applyAlignment="1">
      <alignment horizontal="center" vertical="center"/>
    </xf>
    <xf numFmtId="0" fontId="0" fillId="6" borderId="51" xfId="0" applyFill="1" applyBorder="1" applyAlignment="1">
      <alignment horizontal="center" vertical="center"/>
    </xf>
    <xf numFmtId="0" fontId="0" fillId="6" borderId="52" xfId="0" applyFill="1" applyBorder="1" applyAlignment="1">
      <alignment horizontal="center" vertical="center"/>
    </xf>
    <xf numFmtId="0" fontId="0" fillId="6" borderId="53" xfId="0" applyFill="1" applyBorder="1" applyAlignment="1">
      <alignment horizontal="center" vertical="center"/>
    </xf>
    <xf numFmtId="0" fontId="0" fillId="6" borderId="54" xfId="0" applyFill="1" applyBorder="1" applyAlignment="1">
      <alignment horizontal="center" vertical="center"/>
    </xf>
    <xf numFmtId="0" fontId="0" fillId="6" borderId="55" xfId="0" applyFill="1" applyBorder="1" applyAlignment="1">
      <alignment horizontal="center" vertical="center"/>
    </xf>
    <xf numFmtId="0" fontId="0" fillId="6" borderId="62" xfId="0" applyFill="1" applyBorder="1" applyAlignment="1">
      <alignment horizontal="center" vertical="center"/>
    </xf>
    <xf numFmtId="0" fontId="0" fillId="6" borderId="63" xfId="0" applyFill="1" applyBorder="1" applyAlignment="1">
      <alignment horizontal="center" vertical="center"/>
    </xf>
    <xf numFmtId="0" fontId="0" fillId="6" borderId="64" xfId="0" applyFill="1" applyBorder="1" applyAlignment="1">
      <alignment horizontal="center" vertical="center"/>
    </xf>
    <xf numFmtId="0" fontId="0" fillId="6" borderId="57" xfId="0" applyFill="1" applyBorder="1" applyAlignment="1">
      <alignment horizontal="center" vertical="center"/>
    </xf>
    <xf numFmtId="0" fontId="0" fillId="6" borderId="58" xfId="0" applyFill="1" applyBorder="1" applyAlignment="1">
      <alignment horizontal="center" vertical="center"/>
    </xf>
    <xf numFmtId="0" fontId="0" fillId="6" borderId="59" xfId="0" applyFill="1" applyBorder="1" applyAlignment="1">
      <alignment horizontal="center" vertical="center"/>
    </xf>
    <xf numFmtId="0" fontId="0" fillId="6" borderId="60" xfId="0" applyFill="1" applyBorder="1" applyAlignment="1">
      <alignment horizontal="center" vertical="center"/>
    </xf>
    <xf numFmtId="0" fontId="0" fillId="6" borderId="61" xfId="0" applyFill="1" applyBorder="1" applyAlignment="1">
      <alignment horizontal="center" vertical="center"/>
    </xf>
    <xf numFmtId="176" fontId="2" fillId="0" borderId="50" xfId="0" applyNumberFormat="1" applyFont="1" applyBorder="1" applyAlignment="1">
      <alignment horizontal="center" vertical="center" shrinkToFit="1"/>
    </xf>
    <xf numFmtId="176" fontId="2" fillId="0" borderId="51" xfId="0" applyNumberFormat="1" applyFont="1" applyBorder="1" applyAlignment="1">
      <alignment horizontal="center" vertical="center" shrinkToFit="1"/>
    </xf>
    <xf numFmtId="176" fontId="2" fillId="0" borderId="66" xfId="0" applyNumberFormat="1" applyFont="1" applyBorder="1" applyAlignment="1">
      <alignment horizontal="center" vertical="center" shrinkToFit="1"/>
    </xf>
    <xf numFmtId="176" fontId="2" fillId="0" borderId="67" xfId="0" applyNumberFormat="1" applyFont="1" applyBorder="1" applyAlignment="1">
      <alignment horizontal="center" vertical="center" shrinkToFit="1"/>
    </xf>
    <xf numFmtId="176" fontId="2" fillId="0" borderId="52" xfId="0" applyNumberFormat="1" applyFont="1" applyBorder="1" applyAlignment="1">
      <alignment horizontal="center" vertical="center" shrinkToFit="1"/>
    </xf>
    <xf numFmtId="176" fontId="2" fillId="0" borderId="57" xfId="0" applyNumberFormat="1" applyFont="1" applyBorder="1" applyAlignment="1">
      <alignment horizontal="center" vertical="center" shrinkToFit="1"/>
    </xf>
    <xf numFmtId="176" fontId="2" fillId="0" borderId="58" xfId="0" applyNumberFormat="1" applyFont="1" applyBorder="1" applyAlignment="1">
      <alignment horizontal="center" vertical="center" shrinkToFit="1"/>
    </xf>
    <xf numFmtId="176" fontId="2" fillId="0" borderId="59" xfId="0" applyNumberFormat="1" applyFont="1" applyBorder="1" applyAlignment="1">
      <alignment horizontal="center" vertical="center" shrinkToFit="1"/>
    </xf>
    <xf numFmtId="176" fontId="2" fillId="0" borderId="60" xfId="0" applyNumberFormat="1" applyFont="1" applyBorder="1" applyAlignment="1">
      <alignment horizontal="center" vertical="center" shrinkToFit="1"/>
    </xf>
    <xf numFmtId="176" fontId="2" fillId="0" borderId="61" xfId="0" applyNumberFormat="1" applyFont="1" applyBorder="1" applyAlignment="1">
      <alignment horizontal="center" vertical="center" shrinkToFit="1"/>
    </xf>
    <xf numFmtId="0" fontId="2" fillId="0" borderId="12"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128" fillId="0" borderId="2" xfId="0" applyFont="1" applyBorder="1" applyAlignment="1" applyProtection="1">
      <alignment horizontal="left" vertical="center" shrinkToFit="1"/>
      <protection locked="0"/>
    </xf>
    <xf numFmtId="0" fontId="128" fillId="0" borderId="3" xfId="0" applyFont="1" applyBorder="1" applyAlignment="1" applyProtection="1">
      <alignment horizontal="left" vertical="center" shrinkToFit="1"/>
      <protection locked="0"/>
    </xf>
    <xf numFmtId="0" fontId="128" fillId="0" borderId="6" xfId="0" applyFont="1" applyBorder="1" applyAlignment="1" applyProtection="1">
      <alignment horizontal="left" vertical="center" shrinkToFit="1"/>
      <protection locked="0"/>
    </xf>
    <xf numFmtId="0" fontId="127" fillId="0" borderId="2" xfId="0" applyFont="1" applyBorder="1" applyAlignment="1" applyProtection="1">
      <alignment horizontal="left" vertical="center" shrinkToFit="1"/>
      <protection locked="0"/>
    </xf>
    <xf numFmtId="0" fontId="127" fillId="0" borderId="3" xfId="0" applyFont="1" applyBorder="1" applyAlignment="1" applyProtection="1">
      <alignment horizontal="left" vertical="center" shrinkToFit="1"/>
      <protection locked="0"/>
    </xf>
    <xf numFmtId="0" fontId="127" fillId="0" borderId="6" xfId="0" applyFont="1" applyBorder="1" applyAlignment="1" applyProtection="1">
      <alignment horizontal="left" vertical="center" shrinkToFit="1"/>
      <protection locked="0"/>
    </xf>
    <xf numFmtId="176" fontId="110" fillId="0" borderId="2" xfId="0" applyNumberFormat="1" applyFont="1" applyBorder="1" applyAlignment="1">
      <alignment vertical="center" shrinkToFit="1"/>
    </xf>
    <xf numFmtId="176" fontId="110" fillId="0" borderId="3" xfId="0" applyNumberFormat="1" applyFont="1" applyBorder="1" applyAlignment="1">
      <alignment vertical="center" shrinkToFit="1"/>
    </xf>
    <xf numFmtId="176" fontId="110" fillId="0" borderId="6" xfId="0" applyNumberFormat="1" applyFont="1" applyBorder="1" applyAlignment="1">
      <alignment vertical="center" shrinkToFit="1"/>
    </xf>
    <xf numFmtId="0" fontId="125" fillId="6" borderId="2" xfId="0" applyFont="1" applyFill="1" applyBorder="1" applyAlignment="1">
      <alignment horizontal="left" vertical="center" wrapText="1"/>
    </xf>
    <xf numFmtId="0" fontId="125" fillId="6" borderId="3" xfId="0" applyFont="1" applyFill="1" applyBorder="1" applyAlignment="1">
      <alignment horizontal="left" vertical="center" wrapText="1"/>
    </xf>
    <xf numFmtId="0" fontId="125" fillId="6" borderId="6" xfId="0" applyFont="1" applyFill="1" applyBorder="1" applyAlignment="1">
      <alignment horizontal="left" vertical="center" wrapText="1"/>
    </xf>
    <xf numFmtId="0" fontId="0" fillId="0" borderId="63" xfId="0" applyBorder="1" applyAlignment="1">
      <alignment horizontal="left" vertical="center"/>
    </xf>
    <xf numFmtId="0" fontId="0" fillId="0" borderId="1" xfId="0" applyBorder="1" applyAlignment="1">
      <alignment horizontal="left" vertical="center"/>
    </xf>
    <xf numFmtId="0" fontId="109" fillId="0" borderId="0" xfId="0" applyFont="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6" xfId="0" applyFill="1" applyBorder="1" applyAlignment="1">
      <alignment horizontal="center" vertical="center"/>
    </xf>
    <xf numFmtId="0" fontId="125" fillId="6" borderId="12" xfId="0" applyFont="1" applyFill="1" applyBorder="1" applyAlignment="1">
      <alignment horizontal="center" vertical="center"/>
    </xf>
    <xf numFmtId="0" fontId="126" fillId="6" borderId="12" xfId="0" applyFont="1" applyFill="1" applyBorder="1" applyAlignment="1">
      <alignment horizontal="center" vertical="center" wrapText="1"/>
    </xf>
    <xf numFmtId="0" fontId="126" fillId="6" borderId="12" xfId="0" applyFont="1" applyFill="1" applyBorder="1" applyAlignment="1">
      <alignment horizontal="center" vertical="center"/>
    </xf>
    <xf numFmtId="0" fontId="125" fillId="6" borderId="7" xfId="0" applyFont="1" applyFill="1" applyBorder="1" applyAlignment="1">
      <alignment horizontal="left" vertical="center" wrapText="1"/>
    </xf>
    <xf numFmtId="0" fontId="125" fillId="6" borderId="8" xfId="0" applyFont="1" applyFill="1" applyBorder="1" applyAlignment="1">
      <alignment horizontal="left" vertical="center"/>
    </xf>
    <xf numFmtId="0" fontId="125" fillId="6" borderId="11" xfId="0" applyFont="1" applyFill="1" applyBorder="1" applyAlignment="1">
      <alignment horizontal="left" vertical="center"/>
    </xf>
    <xf numFmtId="0" fontId="129" fillId="0" borderId="0" xfId="0" applyFont="1" applyAlignment="1">
      <alignment horizontal="left" vertical="center" wrapText="1"/>
    </xf>
    <xf numFmtId="0" fontId="32" fillId="8" borderId="0" xfId="0" applyFont="1" applyFill="1" applyAlignment="1">
      <alignment horizontal="center" vertical="center"/>
    </xf>
    <xf numFmtId="0" fontId="34" fillId="8" borderId="0" xfId="0" applyFont="1" applyFill="1" applyAlignment="1">
      <alignment horizontal="center" vertical="center"/>
    </xf>
    <xf numFmtId="0" fontId="0" fillId="6" borderId="12" xfId="0" applyFill="1" applyBorder="1" applyAlignment="1">
      <alignment horizontal="center" vertical="center"/>
    </xf>
    <xf numFmtId="0" fontId="46" fillId="6" borderId="12" xfId="0" applyFont="1" applyFill="1" applyBorder="1" applyAlignment="1" applyProtection="1">
      <alignment horizontal="center" vertical="center"/>
      <protection locked="0"/>
    </xf>
    <xf numFmtId="0" fontId="47" fillId="6" borderId="12" xfId="0" applyFont="1" applyFill="1" applyBorder="1" applyAlignment="1" applyProtection="1">
      <alignment horizontal="center" vertical="center"/>
      <protection locked="0"/>
    </xf>
    <xf numFmtId="0" fontId="41" fillId="6" borderId="7" xfId="0" applyFont="1" applyFill="1" applyBorder="1" applyAlignment="1">
      <alignment horizontal="center" vertical="center" wrapText="1"/>
    </xf>
    <xf numFmtId="0" fontId="41" fillId="6" borderId="8" xfId="0" applyFont="1" applyFill="1" applyBorder="1" applyAlignment="1">
      <alignment horizontal="center" vertical="center" wrapText="1"/>
    </xf>
    <xf numFmtId="0" fontId="41" fillId="6" borderId="11" xfId="0" applyFont="1" applyFill="1" applyBorder="1" applyAlignment="1">
      <alignment horizontal="center" vertical="center" wrapText="1"/>
    </xf>
    <xf numFmtId="0" fontId="41" fillId="6" borderId="13" xfId="0" applyFont="1" applyFill="1" applyBorder="1" applyAlignment="1">
      <alignment horizontal="center" vertical="center" wrapText="1"/>
    </xf>
    <xf numFmtId="0" fontId="41" fillId="6" borderId="0" xfId="0" applyFont="1" applyFill="1" applyAlignment="1">
      <alignment horizontal="center" vertical="center" wrapText="1"/>
    </xf>
    <xf numFmtId="0" fontId="41" fillId="6" borderId="19" xfId="0" applyFont="1" applyFill="1" applyBorder="1" applyAlignment="1">
      <alignment horizontal="center" vertical="center" wrapText="1"/>
    </xf>
    <xf numFmtId="0" fontId="41" fillId="6" borderId="17" xfId="0" applyFont="1" applyFill="1" applyBorder="1" applyAlignment="1">
      <alignment horizontal="center" vertical="center" wrapText="1"/>
    </xf>
    <xf numFmtId="0" fontId="41" fillId="6" borderId="1" xfId="0" applyFont="1" applyFill="1" applyBorder="1" applyAlignment="1">
      <alignment horizontal="center" vertical="center" wrapText="1"/>
    </xf>
    <xf numFmtId="0" fontId="41" fillId="6" borderId="16" xfId="0" applyFont="1" applyFill="1" applyBorder="1" applyAlignment="1">
      <alignment horizontal="center" vertical="center" wrapText="1"/>
    </xf>
    <xf numFmtId="0" fontId="41" fillId="6" borderId="8" xfId="0" applyFont="1" applyFill="1" applyBorder="1" applyAlignment="1">
      <alignment horizontal="center" vertical="center"/>
    </xf>
    <xf numFmtId="0" fontId="41" fillId="6" borderId="11" xfId="0" applyFont="1" applyFill="1" applyBorder="1" applyAlignment="1">
      <alignment horizontal="center" vertical="center"/>
    </xf>
    <xf numFmtId="0" fontId="41" fillId="6" borderId="13" xfId="0" applyFont="1" applyFill="1" applyBorder="1" applyAlignment="1">
      <alignment horizontal="center" vertical="center"/>
    </xf>
    <xf numFmtId="0" fontId="41" fillId="6" borderId="0" xfId="0" applyFont="1" applyFill="1" applyAlignment="1">
      <alignment horizontal="center" vertical="center"/>
    </xf>
    <xf numFmtId="0" fontId="41" fillId="6" borderId="19" xfId="0" applyFont="1" applyFill="1" applyBorder="1" applyAlignment="1">
      <alignment horizontal="center" vertical="center"/>
    </xf>
    <xf numFmtId="0" fontId="37" fillId="6" borderId="13"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6" borderId="19" xfId="0" applyFont="1" applyFill="1" applyBorder="1" applyAlignment="1">
      <alignment horizontal="center" vertical="center" wrapText="1"/>
    </xf>
    <xf numFmtId="0" fontId="0" fillId="0" borderId="77" xfId="0" applyBorder="1">
      <alignment vertical="center"/>
    </xf>
    <xf numFmtId="0" fontId="0" fillId="0" borderId="83" xfId="0" applyBorder="1">
      <alignment vertical="center"/>
    </xf>
    <xf numFmtId="0" fontId="0" fillId="0" borderId="78" xfId="0" applyBorder="1">
      <alignment vertical="center"/>
    </xf>
    <xf numFmtId="0" fontId="0" fillId="0" borderId="79" xfId="0" applyBorder="1">
      <alignment vertical="center"/>
    </xf>
    <xf numFmtId="0" fontId="0" fillId="0" borderId="84" xfId="0" applyBorder="1">
      <alignment vertical="center"/>
    </xf>
    <xf numFmtId="0" fontId="0" fillId="0" borderId="80" xfId="0" applyBorder="1">
      <alignment vertical="center"/>
    </xf>
    <xf numFmtId="0" fontId="0" fillId="0" borderId="81" xfId="0" applyBorder="1">
      <alignment vertical="center"/>
    </xf>
    <xf numFmtId="0" fontId="0" fillId="0" borderId="85" xfId="0" applyBorder="1">
      <alignment vertical="center"/>
    </xf>
    <xf numFmtId="0" fontId="0" fillId="0" borderId="82" xfId="0" applyBorder="1">
      <alignment vertical="center"/>
    </xf>
    <xf numFmtId="0" fontId="96" fillId="9" borderId="0" xfId="0" applyFont="1" applyFill="1" applyAlignment="1">
      <alignment horizontal="center" vertical="center"/>
    </xf>
    <xf numFmtId="0" fontId="63" fillId="0" borderId="0" xfId="0" applyFont="1" applyAlignment="1">
      <alignment horizontal="center" vertical="center"/>
    </xf>
    <xf numFmtId="0" fontId="137" fillId="0" borderId="0" xfId="0" applyFont="1" applyAlignment="1">
      <alignment horizontal="center" vertical="center" wrapText="1"/>
    </xf>
    <xf numFmtId="0" fontId="149" fillId="6" borderId="43" xfId="0" applyFont="1" applyFill="1" applyBorder="1" applyAlignment="1">
      <alignment horizontal="left" wrapText="1"/>
    </xf>
    <xf numFmtId="0" fontId="149" fillId="6" borderId="43" xfId="0" applyFont="1" applyFill="1" applyBorder="1" applyAlignment="1">
      <alignment horizontal="left"/>
    </xf>
    <xf numFmtId="0" fontId="145" fillId="0" borderId="0" xfId="0" applyFont="1" applyAlignment="1">
      <alignment horizontal="center" vertical="center" shrinkToFit="1"/>
    </xf>
    <xf numFmtId="0" fontId="19" fillId="0" borderId="10" xfId="1" applyFont="1" applyBorder="1" applyAlignment="1">
      <alignment horizontal="left" vertical="center" wrapText="1"/>
    </xf>
    <xf numFmtId="0" fontId="19" fillId="0" borderId="8" xfId="1" applyFont="1" applyBorder="1" applyAlignment="1">
      <alignment horizontal="left" vertical="center" wrapText="1"/>
    </xf>
    <xf numFmtId="0" fontId="19" fillId="0" borderId="0" xfId="1" applyFont="1" applyAlignment="1">
      <alignment horizontal="left" vertical="center" wrapText="1"/>
    </xf>
    <xf numFmtId="0" fontId="19" fillId="0" borderId="19" xfId="1" applyFont="1" applyBorder="1" applyAlignment="1">
      <alignment horizontal="left" vertical="center" wrapText="1"/>
    </xf>
    <xf numFmtId="0" fontId="19" fillId="0" borderId="15" xfId="1" applyFont="1" applyBorder="1" applyAlignment="1">
      <alignment horizontal="left" vertical="center" wrapText="1"/>
    </xf>
    <xf numFmtId="0" fontId="19" fillId="0" borderId="1" xfId="1" applyFont="1" applyBorder="1" applyAlignment="1">
      <alignment horizontal="left" vertical="center" wrapText="1"/>
    </xf>
    <xf numFmtId="0" fontId="19" fillId="0" borderId="16" xfId="1" applyFont="1" applyBorder="1" applyAlignment="1">
      <alignment horizontal="left" vertical="center" wrapText="1"/>
    </xf>
    <xf numFmtId="0" fontId="19" fillId="0" borderId="26" xfId="1" applyFont="1" applyBorder="1" applyAlignment="1">
      <alignment horizontal="center" vertical="center" shrinkToFit="1"/>
    </xf>
    <xf numFmtId="0" fontId="19" fillId="0" borderId="24" xfId="1" applyFont="1" applyBorder="1" applyAlignment="1">
      <alignment horizontal="center" vertical="center" shrinkToFit="1"/>
    </xf>
    <xf numFmtId="0" fontId="19" fillId="0" borderId="27" xfId="1" applyFont="1" applyBorder="1" applyAlignment="1">
      <alignment horizontal="center" vertical="center" shrinkToFit="1"/>
    </xf>
    <xf numFmtId="0" fontId="19" fillId="0" borderId="30" xfId="1" applyFont="1" applyBorder="1" applyAlignment="1">
      <alignment horizontal="center" vertical="center" shrinkToFit="1"/>
    </xf>
    <xf numFmtId="0" fontId="19" fillId="0" borderId="1" xfId="1" applyFont="1" applyBorder="1" applyAlignment="1">
      <alignment horizontal="center" vertical="center" shrinkToFit="1"/>
    </xf>
    <xf numFmtId="0" fontId="19" fillId="0" borderId="16" xfId="1" applyFont="1" applyBorder="1" applyAlignment="1">
      <alignment horizontal="center" vertical="center" shrinkToFit="1"/>
    </xf>
    <xf numFmtId="49" fontId="19" fillId="0" borderId="0" xfId="1" applyNumberFormat="1" applyFont="1" applyAlignment="1">
      <alignment horizontal="left" vertical="center"/>
    </xf>
    <xf numFmtId="49" fontId="19" fillId="0" borderId="19" xfId="1" applyNumberFormat="1" applyFont="1" applyBorder="1" applyAlignment="1">
      <alignment horizontal="left" vertical="center"/>
    </xf>
    <xf numFmtId="0" fontId="31" fillId="0" borderId="0" xfId="2" applyFont="1" applyBorder="1" applyAlignment="1" applyProtection="1">
      <alignment horizontal="left" vertical="center" shrinkToFit="1"/>
    </xf>
    <xf numFmtId="0" fontId="19" fillId="0" borderId="0" xfId="1" applyFont="1" applyAlignment="1">
      <alignment horizontal="left" vertical="center" shrinkToFit="1"/>
    </xf>
    <xf numFmtId="0" fontId="19" fillId="0" borderId="19" xfId="1" applyFont="1" applyBorder="1" applyAlignment="1">
      <alignment horizontal="left" vertical="center" shrinkToFit="1"/>
    </xf>
    <xf numFmtId="0" fontId="19" fillId="0" borderId="23" xfId="1" applyFont="1" applyBorder="1" applyAlignment="1">
      <alignment horizontal="center" vertical="center" shrinkToFit="1"/>
    </xf>
    <xf numFmtId="0" fontId="19" fillId="0" borderId="25" xfId="1" applyFont="1" applyBorder="1" applyAlignment="1">
      <alignment horizontal="center" vertical="center" shrinkToFit="1"/>
    </xf>
    <xf numFmtId="0" fontId="19" fillId="0" borderId="13" xfId="1" applyFont="1" applyBorder="1" applyAlignment="1">
      <alignment horizontal="center" vertical="center" shrinkToFit="1"/>
    </xf>
    <xf numFmtId="0" fontId="19" fillId="0" borderId="0" xfId="1" applyFont="1" applyAlignment="1">
      <alignment horizontal="center" vertical="center" shrinkToFit="1"/>
    </xf>
    <xf numFmtId="0" fontId="19" fillId="0" borderId="28" xfId="1" applyFont="1" applyBorder="1" applyAlignment="1">
      <alignment horizontal="center" vertical="center" shrinkToFit="1"/>
    </xf>
    <xf numFmtId="0" fontId="19" fillId="0" borderId="17" xfId="1" applyFont="1" applyBorder="1" applyAlignment="1">
      <alignment horizontal="center" vertical="center" shrinkToFit="1"/>
    </xf>
    <xf numFmtId="0" fontId="19" fillId="0" borderId="29" xfId="1" applyFont="1" applyBorder="1" applyAlignment="1">
      <alignment horizontal="center" vertical="center" shrinkToFit="1"/>
    </xf>
    <xf numFmtId="0" fontId="29" fillId="0" borderId="74" xfId="1" applyFont="1" applyBorder="1" applyAlignment="1">
      <alignment horizontal="center" vertical="center" shrinkToFit="1"/>
    </xf>
    <xf numFmtId="0" fontId="29" fillId="0" borderId="75" xfId="1" applyFont="1" applyBorder="1" applyAlignment="1">
      <alignment horizontal="center" vertical="center" shrinkToFit="1"/>
    </xf>
    <xf numFmtId="0" fontId="29" fillId="0" borderId="76" xfId="1" applyFont="1" applyBorder="1" applyAlignment="1">
      <alignment horizontal="center" vertical="center" shrinkToFit="1"/>
    </xf>
    <xf numFmtId="0" fontId="19" fillId="0" borderId="7"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11" xfId="1" applyFont="1" applyBorder="1" applyAlignment="1">
      <alignment horizontal="center" vertical="center" shrinkToFit="1"/>
    </xf>
    <xf numFmtId="0" fontId="19" fillId="0" borderId="20" xfId="1" applyFont="1" applyBorder="1" applyAlignment="1">
      <alignment horizontal="center" vertical="center" shrinkToFit="1"/>
    </xf>
    <xf numFmtId="0" fontId="19" fillId="0" borderId="21" xfId="1" applyFont="1" applyBorder="1" applyAlignment="1">
      <alignment horizontal="center" vertical="center" shrinkToFit="1"/>
    </xf>
    <xf numFmtId="0" fontId="19" fillId="0" borderId="22" xfId="1" applyFont="1" applyBorder="1" applyAlignment="1">
      <alignment horizontal="center" vertical="center" shrinkToFit="1"/>
    </xf>
    <xf numFmtId="177" fontId="19" fillId="0" borderId="8" xfId="1" applyNumberFormat="1" applyFont="1" applyBorder="1" applyAlignment="1">
      <alignment horizontal="left" vertical="center"/>
    </xf>
    <xf numFmtId="177" fontId="19" fillId="0" borderId="11" xfId="1" applyNumberFormat="1" applyFont="1" applyBorder="1" applyAlignment="1">
      <alignment horizontal="left" vertical="center"/>
    </xf>
    <xf numFmtId="176" fontId="19" fillId="0" borderId="0" xfId="1" applyNumberFormat="1" applyFont="1" applyAlignment="1">
      <alignment horizontal="left" vertical="top" shrinkToFit="1"/>
    </xf>
    <xf numFmtId="176" fontId="19" fillId="0" borderId="19" xfId="1" applyNumberFormat="1" applyFont="1" applyBorder="1" applyAlignment="1">
      <alignment horizontal="left" vertical="top" shrinkToFit="1"/>
    </xf>
    <xf numFmtId="0" fontId="16" fillId="0" borderId="3" xfId="1" applyFont="1" applyBorder="1" applyAlignment="1">
      <alignment horizontal="center" vertical="center" shrinkToFit="1"/>
    </xf>
    <xf numFmtId="0" fontId="19" fillId="0" borderId="5" xfId="1" applyFont="1" applyBorder="1" applyAlignment="1">
      <alignment horizontal="left" vertical="center" wrapText="1"/>
    </xf>
    <xf numFmtId="0" fontId="19" fillId="0" borderId="3" xfId="1" applyFont="1" applyBorder="1" applyAlignment="1">
      <alignment horizontal="left" vertical="center" wrapText="1"/>
    </xf>
    <xf numFmtId="0" fontId="19" fillId="0" borderId="6" xfId="1" applyFont="1" applyBorder="1" applyAlignment="1">
      <alignment horizontal="left" vertical="center" wrapText="1"/>
    </xf>
    <xf numFmtId="0" fontId="19" fillId="0" borderId="8" xfId="1" applyFont="1" applyBorder="1" applyAlignment="1">
      <alignment vertical="center" shrinkToFit="1"/>
    </xf>
    <xf numFmtId="0" fontId="19" fillId="0" borderId="1" xfId="1" applyFont="1" applyBorder="1" applyAlignment="1">
      <alignment vertical="center" shrinkToFit="1"/>
    </xf>
    <xf numFmtId="0" fontId="16" fillId="0" borderId="3" xfId="1" applyFont="1" applyBorder="1" applyAlignment="1">
      <alignment horizontal="right" vertical="center" shrinkToFit="1"/>
    </xf>
    <xf numFmtId="0" fontId="16" fillId="0" borderId="0" xfId="1" applyFont="1" applyAlignment="1">
      <alignment horizontal="center" vertical="center"/>
    </xf>
    <xf numFmtId="0" fontId="16" fillId="0" borderId="0" xfId="1" applyFont="1" applyAlignment="1">
      <alignment horizontal="right" vertical="center"/>
    </xf>
    <xf numFmtId="178" fontId="19" fillId="0" borderId="0" xfId="1" applyNumberFormat="1" applyFont="1" applyAlignment="1">
      <alignment horizontal="left" vertical="center"/>
    </xf>
    <xf numFmtId="0" fontId="49" fillId="0" borderId="39" xfId="0" applyFont="1" applyBorder="1" applyAlignment="1">
      <alignment horizontal="left" vertical="top" wrapText="1"/>
    </xf>
    <xf numFmtId="0" fontId="58" fillId="0" borderId="39" xfId="0" applyFont="1" applyBorder="1" applyAlignment="1">
      <alignment horizontal="left" vertical="top" wrapText="1"/>
    </xf>
    <xf numFmtId="0" fontId="37" fillId="6" borderId="12" xfId="0" applyFont="1" applyFill="1" applyBorder="1" applyAlignment="1">
      <alignment horizontal="center" vertical="center" wrapText="1" shrinkToFit="1"/>
    </xf>
    <xf numFmtId="0" fontId="61" fillId="6" borderId="12" xfId="0" applyFont="1" applyFill="1" applyBorder="1" applyAlignment="1">
      <alignment horizontal="center" vertical="center" shrinkToFit="1"/>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0" fontId="49" fillId="0" borderId="6" xfId="0" applyFont="1" applyBorder="1" applyAlignment="1">
      <alignment horizontal="left" vertical="center" wrapText="1"/>
    </xf>
    <xf numFmtId="20" fontId="50" fillId="0" borderId="2" xfId="0" applyNumberFormat="1" applyFont="1" applyBorder="1" applyAlignment="1">
      <alignment horizontal="center" vertical="center" shrinkToFit="1"/>
    </xf>
    <xf numFmtId="0" fontId="50" fillId="0" borderId="3" xfId="0" applyFont="1" applyBorder="1" applyAlignment="1">
      <alignment horizontal="center" vertical="center" shrinkToFit="1"/>
    </xf>
    <xf numFmtId="0" fontId="55" fillId="0" borderId="1" xfId="0" applyFont="1" applyBorder="1" applyAlignment="1">
      <alignment vertical="center" shrinkToFit="1"/>
    </xf>
    <xf numFmtId="0" fontId="55" fillId="0" borderId="16" xfId="0" applyFont="1" applyBorder="1" applyAlignment="1">
      <alignment vertical="center" shrinkToFit="1"/>
    </xf>
    <xf numFmtId="0" fontId="19" fillId="0" borderId="2"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6" xfId="0" applyFont="1" applyBorder="1" applyAlignment="1">
      <alignment horizontal="left" vertical="center" shrinkToFit="1"/>
    </xf>
    <xf numFmtId="0" fontId="135" fillId="6" borderId="13" xfId="0" applyFont="1" applyFill="1" applyBorder="1" applyAlignment="1">
      <alignment horizontal="center" vertical="center" shrinkToFit="1"/>
    </xf>
    <xf numFmtId="0" fontId="135" fillId="6" borderId="0" xfId="0" applyFont="1" applyFill="1" applyAlignment="1">
      <alignment horizontal="center" vertical="center" shrinkToFit="1"/>
    </xf>
    <xf numFmtId="0" fontId="135" fillId="6" borderId="19" xfId="0" applyFont="1" applyFill="1" applyBorder="1" applyAlignment="1">
      <alignment horizontal="center" vertical="center" shrinkToFit="1"/>
    </xf>
    <xf numFmtId="0" fontId="55" fillId="0" borderId="13" xfId="0" applyFont="1" applyBorder="1" applyAlignment="1">
      <alignment horizontal="left" vertical="center" shrinkToFit="1"/>
    </xf>
    <xf numFmtId="0" fontId="55" fillId="0" borderId="0" xfId="0" applyFont="1" applyAlignment="1">
      <alignment horizontal="left" vertical="center" shrinkToFit="1"/>
    </xf>
    <xf numFmtId="0" fontId="55" fillId="0" borderId="19" xfId="0" applyFont="1" applyBorder="1" applyAlignment="1">
      <alignment horizontal="left" vertical="center" shrinkToFit="1"/>
    </xf>
    <xf numFmtId="0" fontId="49" fillId="0" borderId="13" xfId="0" applyFont="1" applyBorder="1" applyAlignment="1">
      <alignment horizontal="left" vertical="center"/>
    </xf>
    <xf numFmtId="0" fontId="49" fillId="0" borderId="0" xfId="0" applyFont="1" applyAlignment="1">
      <alignment horizontal="left" vertical="center"/>
    </xf>
    <xf numFmtId="0" fontId="49" fillId="0" borderId="19" xfId="0" applyFont="1" applyBorder="1" applyAlignment="1">
      <alignment horizontal="left" vertical="center"/>
    </xf>
    <xf numFmtId="0" fontId="19" fillId="0" borderId="34" xfId="0" applyFont="1" applyBorder="1" applyAlignment="1">
      <alignment horizontal="center" vertical="center" shrinkToFit="1"/>
    </xf>
    <xf numFmtId="0" fontId="19" fillId="0" borderId="35" xfId="0" applyFont="1" applyBorder="1" applyAlignment="1">
      <alignment horizontal="center" vertical="center" shrinkToFit="1"/>
    </xf>
    <xf numFmtId="0" fontId="41" fillId="0" borderId="36" xfId="0" applyFont="1" applyBorder="1" applyAlignment="1">
      <alignment horizontal="center" vertical="center" shrinkToFit="1"/>
    </xf>
    <xf numFmtId="0" fontId="41" fillId="0" borderId="37" xfId="0" applyFont="1" applyBorder="1" applyAlignment="1">
      <alignment horizontal="center" vertical="center" shrinkToFit="1"/>
    </xf>
    <xf numFmtId="0" fontId="19" fillId="0" borderId="3" xfId="0" applyFont="1" applyBorder="1" applyAlignment="1">
      <alignment horizontal="center" vertical="center" shrinkToFit="1"/>
    </xf>
    <xf numFmtId="0" fontId="135" fillId="6" borderId="13" xfId="0" applyFont="1" applyFill="1" applyBorder="1" applyAlignment="1">
      <alignment horizontal="center" vertical="top"/>
    </xf>
    <xf numFmtId="0" fontId="54" fillId="6" borderId="0" xfId="0" applyFont="1" applyFill="1" applyAlignment="1">
      <alignment horizontal="center" vertical="top"/>
    </xf>
    <xf numFmtId="0" fontId="54" fillId="6" borderId="19" xfId="0" applyFont="1" applyFill="1" applyBorder="1" applyAlignment="1">
      <alignment horizontal="center" vertical="top"/>
    </xf>
    <xf numFmtId="0" fontId="54" fillId="6" borderId="13" xfId="0" applyFont="1" applyFill="1" applyBorder="1" applyAlignment="1">
      <alignment horizontal="center" vertical="top"/>
    </xf>
    <xf numFmtId="0" fontId="54" fillId="6" borderId="17" xfId="0" applyFont="1" applyFill="1" applyBorder="1" applyAlignment="1">
      <alignment horizontal="center" vertical="top"/>
    </xf>
    <xf numFmtId="0" fontId="54" fillId="6" borderId="1" xfId="0" applyFont="1" applyFill="1" applyBorder="1" applyAlignment="1">
      <alignment horizontal="center" vertical="top"/>
    </xf>
    <xf numFmtId="0" fontId="54" fillId="6" borderId="16" xfId="0" applyFont="1" applyFill="1" applyBorder="1" applyAlignment="1">
      <alignment horizontal="center" vertical="top"/>
    </xf>
    <xf numFmtId="0" fontId="58" fillId="0" borderId="13" xfId="0" applyFont="1" applyBorder="1" applyAlignment="1">
      <alignment horizontal="left" vertical="center"/>
    </xf>
    <xf numFmtId="0" fontId="58" fillId="0" borderId="0" xfId="0" applyFont="1" applyAlignment="1">
      <alignment horizontal="left" vertical="center"/>
    </xf>
    <xf numFmtId="0" fontId="58" fillId="0" borderId="19" xfId="0" applyFont="1" applyBorder="1" applyAlignment="1">
      <alignment horizontal="left" vertical="center"/>
    </xf>
    <xf numFmtId="0" fontId="55" fillId="0" borderId="13" xfId="0" applyFont="1" applyBorder="1" applyAlignment="1">
      <alignment horizontal="left" vertical="center"/>
    </xf>
    <xf numFmtId="0" fontId="55" fillId="0" borderId="0" xfId="0" applyFont="1" applyAlignment="1">
      <alignment horizontal="left" vertical="center"/>
    </xf>
    <xf numFmtId="0" fontId="55" fillId="0" borderId="19" xfId="0" applyFont="1" applyBorder="1" applyAlignment="1">
      <alignment horizontal="left" vertical="center"/>
    </xf>
    <xf numFmtId="0" fontId="55" fillId="0" borderId="7" xfId="0" applyFont="1" applyBorder="1" applyAlignment="1">
      <alignment horizontal="left" vertical="center" shrinkToFit="1"/>
    </xf>
    <xf numFmtId="0" fontId="55" fillId="0" borderId="8" xfId="0" applyFont="1" applyBorder="1" applyAlignment="1">
      <alignment horizontal="left" vertical="center" shrinkToFit="1"/>
    </xf>
    <xf numFmtId="0" fontId="55" fillId="0" borderId="11" xfId="0" applyFont="1" applyBorder="1" applyAlignment="1">
      <alignment horizontal="left" vertical="center" shrinkToFit="1"/>
    </xf>
    <xf numFmtId="0" fontId="54" fillId="6" borderId="13" xfId="0" applyFont="1" applyFill="1" applyBorder="1" applyAlignment="1">
      <alignment horizontal="center" vertical="top" shrinkToFit="1"/>
    </xf>
    <xf numFmtId="0" fontId="54" fillId="6" borderId="0" xfId="0" applyFont="1" applyFill="1" applyAlignment="1">
      <alignment horizontal="center" vertical="top" shrinkToFit="1"/>
    </xf>
    <xf numFmtId="0" fontId="54" fillId="6" borderId="19" xfId="0" applyFont="1" applyFill="1" applyBorder="1" applyAlignment="1">
      <alignment horizontal="center" vertical="top" shrinkToFit="1"/>
    </xf>
    <xf numFmtId="0" fontId="54" fillId="6" borderId="17" xfId="0" applyFont="1" applyFill="1" applyBorder="1" applyAlignment="1">
      <alignment horizontal="center" vertical="top" shrinkToFit="1"/>
    </xf>
    <xf numFmtId="0" fontId="54" fillId="6" borderId="1" xfId="0" applyFont="1" applyFill="1" applyBorder="1" applyAlignment="1">
      <alignment horizontal="center" vertical="top" shrinkToFit="1"/>
    </xf>
    <xf numFmtId="0" fontId="54" fillId="6" borderId="16" xfId="0" applyFont="1" applyFill="1" applyBorder="1" applyAlignment="1">
      <alignment horizontal="center" vertical="top" shrinkToFit="1"/>
    </xf>
    <xf numFmtId="0" fontId="57" fillId="0" borderId="13" xfId="0" applyFont="1" applyBorder="1" applyAlignment="1">
      <alignment horizontal="left" vertical="center"/>
    </xf>
    <xf numFmtId="0" fontId="57" fillId="0" borderId="0" xfId="0" applyFont="1" applyAlignment="1">
      <alignment horizontal="left" vertical="center"/>
    </xf>
    <xf numFmtId="0" fontId="57" fillId="0" borderId="19" xfId="0" applyFont="1" applyBorder="1" applyAlignment="1">
      <alignment horizontal="left" vertical="center"/>
    </xf>
    <xf numFmtId="0" fontId="55" fillId="0" borderId="13" xfId="0" applyFont="1" applyBorder="1" applyAlignment="1">
      <alignment vertical="center" shrinkToFit="1"/>
    </xf>
    <xf numFmtId="0" fontId="55" fillId="0" borderId="0" xfId="0" applyFont="1" applyAlignment="1">
      <alignment vertical="center" shrinkToFit="1"/>
    </xf>
    <xf numFmtId="0" fontId="55" fillId="0" borderId="19" xfId="0" applyFont="1" applyBorder="1" applyAlignment="1">
      <alignment vertical="center" shrinkToFit="1"/>
    </xf>
    <xf numFmtId="0" fontId="19" fillId="0" borderId="33" xfId="0" applyFont="1" applyBorder="1" applyAlignment="1">
      <alignment horizontal="center" vertical="center" shrinkToFit="1"/>
    </xf>
    <xf numFmtId="0" fontId="19" fillId="0" borderId="32" xfId="0" applyFont="1" applyBorder="1" applyAlignment="1">
      <alignment horizontal="center" vertical="center" shrinkToFit="1"/>
    </xf>
    <xf numFmtId="0" fontId="41" fillId="0" borderId="33" xfId="0" applyFont="1" applyBorder="1" applyAlignment="1">
      <alignment horizontal="center" vertical="center" shrinkToFit="1"/>
    </xf>
    <xf numFmtId="0" fontId="41" fillId="0" borderId="6" xfId="0" applyFont="1" applyBorder="1" applyAlignment="1">
      <alignment horizontal="center" vertical="center" shrinkToFit="1"/>
    </xf>
    <xf numFmtId="0" fontId="49" fillId="0" borderId="3" xfId="0" applyFont="1" applyBorder="1" applyAlignment="1">
      <alignment horizontal="lef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20" fontId="29" fillId="0" borderId="3" xfId="0" applyNumberFormat="1" applyFont="1" applyBorder="1" applyAlignment="1">
      <alignment horizontal="center" vertical="center" shrinkToFit="1"/>
    </xf>
    <xf numFmtId="0" fontId="29" fillId="0" borderId="3" xfId="0" applyFont="1" applyBorder="1" applyAlignment="1">
      <alignment horizontal="center" vertical="center" shrinkToFit="1"/>
    </xf>
    <xf numFmtId="0" fontId="37" fillId="0" borderId="2" xfId="0" applyFont="1" applyBorder="1" applyAlignment="1">
      <alignment horizontal="center" vertical="center" shrinkToFit="1"/>
    </xf>
    <xf numFmtId="0" fontId="16" fillId="3" borderId="3" xfId="0" applyFont="1" applyFill="1" applyBorder="1" applyAlignment="1">
      <alignment horizontal="center" vertical="center" shrinkToFit="1"/>
    </xf>
    <xf numFmtId="0" fontId="16" fillId="0" borderId="3" xfId="0" applyFont="1" applyBorder="1" applyAlignment="1">
      <alignment horizontal="center" vertical="center" shrinkToFit="1"/>
    </xf>
    <xf numFmtId="176" fontId="19" fillId="0" borderId="2" xfId="0" applyNumberFormat="1" applyFont="1" applyBorder="1" applyAlignment="1">
      <alignment horizontal="center" vertical="center" shrinkToFit="1"/>
    </xf>
    <xf numFmtId="176" fontId="19" fillId="0" borderId="3" xfId="0" applyNumberFormat="1" applyFont="1" applyBorder="1" applyAlignment="1">
      <alignment horizontal="center" vertical="center" shrinkToFit="1"/>
    </xf>
    <xf numFmtId="176" fontId="19" fillId="0" borderId="6" xfId="0" applyNumberFormat="1" applyFont="1" applyBorder="1" applyAlignment="1">
      <alignment horizontal="center" vertical="center" shrinkToFit="1"/>
    </xf>
    <xf numFmtId="0" fontId="55" fillId="0" borderId="17" xfId="0" applyFont="1" applyBorder="1" applyAlignment="1">
      <alignment horizontal="left" vertical="center" wrapText="1"/>
    </xf>
    <xf numFmtId="0" fontId="55" fillId="0" borderId="1" xfId="0" applyFont="1" applyBorder="1" applyAlignment="1">
      <alignment horizontal="left" vertical="center" wrapText="1"/>
    </xf>
    <xf numFmtId="0" fontId="55" fillId="0" borderId="16" xfId="0" applyFont="1" applyBorder="1" applyAlignment="1">
      <alignment horizontal="left" vertical="center" wrapText="1"/>
    </xf>
    <xf numFmtId="0" fontId="37" fillId="6" borderId="7" xfId="0" applyFont="1" applyFill="1" applyBorder="1" applyAlignment="1">
      <alignment horizontal="center" vertical="center" wrapText="1" shrinkToFit="1"/>
    </xf>
    <xf numFmtId="0" fontId="37" fillId="6" borderId="8" xfId="0" applyFont="1" applyFill="1" applyBorder="1" applyAlignment="1">
      <alignment horizontal="center" vertical="center" wrapText="1" shrinkToFit="1"/>
    </xf>
    <xf numFmtId="0" fontId="37" fillId="6" borderId="11" xfId="0" applyFont="1" applyFill="1" applyBorder="1" applyAlignment="1">
      <alignment horizontal="center" vertical="center" wrapText="1" shrinkToFit="1"/>
    </xf>
    <xf numFmtId="0" fontId="37" fillId="6" borderId="17" xfId="0" applyFont="1" applyFill="1" applyBorder="1" applyAlignment="1">
      <alignment horizontal="center" vertical="center" wrapText="1" shrinkToFit="1"/>
    </xf>
    <xf numFmtId="0" fontId="37" fillId="6" borderId="1" xfId="0" applyFont="1" applyFill="1" applyBorder="1" applyAlignment="1">
      <alignment horizontal="center" vertical="center" wrapText="1" shrinkToFit="1"/>
    </xf>
    <xf numFmtId="0" fontId="37" fillId="6" borderId="16" xfId="0" applyFont="1" applyFill="1" applyBorder="1" applyAlignment="1">
      <alignment horizontal="center" vertical="center" wrapText="1" shrinkToFit="1"/>
    </xf>
    <xf numFmtId="0" fontId="35" fillId="0" borderId="93" xfId="0" applyFont="1" applyBorder="1" applyAlignment="1">
      <alignment horizontal="left" vertical="center"/>
    </xf>
    <xf numFmtId="0" fontId="133" fillId="0" borderId="93" xfId="0" applyFont="1" applyBorder="1" applyAlignment="1">
      <alignment horizontal="right" vertical="center"/>
    </xf>
    <xf numFmtId="0" fontId="19" fillId="0" borderId="12" xfId="0" applyFont="1" applyBorder="1" applyAlignment="1">
      <alignment horizontal="left" vertical="center"/>
    </xf>
    <xf numFmtId="0" fontId="134"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63" fillId="0" borderId="2"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3" xfId="0" applyFont="1" applyBorder="1" applyAlignment="1">
      <alignment horizontal="center" vertical="center" wrapText="1"/>
    </xf>
    <xf numFmtId="0" fontId="19" fillId="0" borderId="39" xfId="0" applyFont="1" applyBorder="1" applyAlignment="1">
      <alignment horizontal="left" vertical="top" wrapText="1"/>
    </xf>
    <xf numFmtId="0" fontId="0" fillId="7" borderId="0" xfId="0" applyFill="1" applyAlignment="1">
      <alignment horizontal="center" vertical="center"/>
    </xf>
    <xf numFmtId="0" fontId="94" fillId="0" borderId="13" xfId="0" applyFont="1" applyBorder="1" applyAlignment="1">
      <alignment horizontal="right" vertical="center" wrapText="1"/>
    </xf>
    <xf numFmtId="0" fontId="94" fillId="0" borderId="0" xfId="0" applyFont="1" applyAlignment="1">
      <alignment horizontal="right" vertical="center" wrapText="1"/>
    </xf>
    <xf numFmtId="0" fontId="94" fillId="0" borderId="13" xfId="0" applyFont="1" applyBorder="1" applyAlignment="1">
      <alignment horizontal="right" vertical="center"/>
    </xf>
    <xf numFmtId="0" fontId="94" fillId="0" borderId="0" xfId="0" applyFont="1" applyAlignment="1">
      <alignment horizontal="right" vertical="center"/>
    </xf>
    <xf numFmtId="179" fontId="32" fillId="3" borderId="17" xfId="0" applyNumberFormat="1" applyFont="1" applyFill="1" applyBorder="1" applyAlignment="1">
      <alignment horizontal="center" vertical="center" shrinkToFit="1"/>
    </xf>
    <xf numFmtId="179" fontId="32" fillId="3" borderId="1" xfId="0" applyNumberFormat="1" applyFont="1" applyFill="1" applyBorder="1" applyAlignment="1">
      <alignment horizontal="center" vertical="center" shrinkToFit="1"/>
    </xf>
    <xf numFmtId="179" fontId="32" fillId="3" borderId="16" xfId="0" applyNumberFormat="1" applyFont="1" applyFill="1" applyBorder="1" applyAlignment="1">
      <alignment horizontal="center" vertical="center" shrinkToFit="1"/>
    </xf>
    <xf numFmtId="0" fontId="94" fillId="0" borderId="17" xfId="0" applyFont="1" applyBorder="1" applyAlignment="1">
      <alignment horizontal="right" vertical="center" wrapText="1"/>
    </xf>
    <xf numFmtId="0" fontId="94" fillId="0" borderId="1" xfId="0" applyFont="1" applyBorder="1" applyAlignment="1">
      <alignment horizontal="right" vertical="center" wrapText="1"/>
    </xf>
    <xf numFmtId="176" fontId="94" fillId="3" borderId="44" xfId="0" applyNumberFormat="1" applyFont="1" applyFill="1" applyBorder="1" applyAlignment="1">
      <alignment horizontal="center" vertical="center" wrapText="1"/>
    </xf>
    <xf numFmtId="176" fontId="94" fillId="3" borderId="13" xfId="0" applyNumberFormat="1" applyFont="1" applyFill="1" applyBorder="1" applyAlignment="1">
      <alignment horizontal="center" vertical="center" wrapText="1"/>
    </xf>
    <xf numFmtId="176" fontId="94" fillId="3" borderId="0" xfId="0" applyNumberFormat="1" applyFont="1" applyFill="1" applyAlignment="1">
      <alignment horizontal="center" vertical="center" wrapText="1"/>
    </xf>
    <xf numFmtId="176" fontId="94" fillId="3" borderId="19" xfId="0" applyNumberFormat="1" applyFont="1" applyFill="1" applyBorder="1" applyAlignment="1">
      <alignment horizontal="center" vertical="center" wrapText="1"/>
    </xf>
    <xf numFmtId="0" fontId="94" fillId="0" borderId="17" xfId="0" applyFont="1" applyBorder="1" applyAlignment="1">
      <alignment horizontal="right" vertical="center" shrinkToFit="1"/>
    </xf>
    <xf numFmtId="0" fontId="94" fillId="0" borderId="1" xfId="0" applyFont="1" applyBorder="1" applyAlignment="1">
      <alignment horizontal="right" vertical="center" shrinkToFit="1"/>
    </xf>
    <xf numFmtId="176" fontId="32" fillId="3" borderId="38" xfId="0" applyNumberFormat="1" applyFont="1" applyFill="1" applyBorder="1" applyAlignment="1">
      <alignment horizontal="center" vertical="center" shrinkToFit="1"/>
    </xf>
    <xf numFmtId="176" fontId="32" fillId="3" borderId="7" xfId="0" applyNumberFormat="1" applyFont="1" applyFill="1" applyBorder="1" applyAlignment="1">
      <alignment horizontal="center" vertical="center" shrinkToFit="1"/>
    </xf>
    <xf numFmtId="176" fontId="32" fillId="3" borderId="8" xfId="0" applyNumberFormat="1" applyFont="1" applyFill="1" applyBorder="1" applyAlignment="1">
      <alignment horizontal="center" vertical="center" shrinkToFit="1"/>
    </xf>
    <xf numFmtId="176" fontId="32" fillId="3" borderId="11" xfId="0" applyNumberFormat="1" applyFont="1" applyFill="1" applyBorder="1" applyAlignment="1">
      <alignment horizontal="center" vertical="center" shrinkToFit="1"/>
    </xf>
    <xf numFmtId="20" fontId="94" fillId="0" borderId="7" xfId="0" applyNumberFormat="1" applyFont="1" applyBorder="1" applyAlignment="1">
      <alignment horizontal="right" vertical="center" wrapText="1"/>
    </xf>
    <xf numFmtId="0" fontId="94" fillId="0" borderId="8" xfId="0" applyFont="1" applyBorder="1" applyAlignment="1">
      <alignment horizontal="right" vertical="center" wrapText="1"/>
    </xf>
    <xf numFmtId="0" fontId="19" fillId="0" borderId="8" xfId="0" applyFont="1" applyBorder="1" applyAlignment="1">
      <alignment horizontal="center" vertical="center" shrinkToFit="1"/>
    </xf>
    <xf numFmtId="0" fontId="94" fillId="0" borderId="13" xfId="0" applyFont="1" applyBorder="1" applyAlignment="1">
      <alignment horizontal="right" vertical="center" shrinkToFit="1"/>
    </xf>
    <xf numFmtId="0" fontId="94" fillId="0" borderId="0" xfId="0" applyFont="1" applyAlignment="1">
      <alignment horizontal="right" vertical="center" shrinkToFit="1"/>
    </xf>
    <xf numFmtId="20" fontId="94" fillId="0" borderId="17" xfId="0" applyNumberFormat="1" applyFont="1" applyBorder="1" applyAlignment="1">
      <alignment horizontal="right" vertical="center" wrapText="1"/>
    </xf>
    <xf numFmtId="176" fontId="32" fillId="0" borderId="77" xfId="0" applyNumberFormat="1" applyFont="1" applyBorder="1" applyAlignment="1">
      <alignment horizontal="center" vertical="center" shrinkToFit="1"/>
    </xf>
    <xf numFmtId="176" fontId="32" fillId="0" borderId="78" xfId="0" applyNumberFormat="1" applyFont="1" applyBorder="1" applyAlignment="1">
      <alignment horizontal="center" vertical="center" shrinkToFit="1"/>
    </xf>
    <xf numFmtId="176" fontId="32" fillId="0" borderId="79" xfId="0" applyNumberFormat="1" applyFont="1" applyBorder="1" applyAlignment="1">
      <alignment horizontal="center" vertical="center" shrinkToFit="1"/>
    </xf>
    <xf numFmtId="176" fontId="32" fillId="0" borderId="80" xfId="0" applyNumberFormat="1" applyFont="1" applyBorder="1" applyAlignment="1">
      <alignment horizontal="center" vertical="center" shrinkToFit="1"/>
    </xf>
    <xf numFmtId="176" fontId="32" fillId="0" borderId="81" xfId="0" applyNumberFormat="1" applyFont="1" applyBorder="1" applyAlignment="1">
      <alignment horizontal="center" vertical="center" shrinkToFit="1"/>
    </xf>
    <xf numFmtId="176" fontId="32" fillId="0" borderId="82" xfId="0" applyNumberFormat="1" applyFont="1" applyBorder="1" applyAlignment="1">
      <alignment horizontal="center" vertical="center" shrinkToFit="1"/>
    </xf>
    <xf numFmtId="0" fontId="94" fillId="0" borderId="7" xfId="0" applyFont="1" applyBorder="1" applyAlignment="1">
      <alignment horizontal="right" vertical="center" wrapText="1"/>
    </xf>
    <xf numFmtId="20" fontId="94" fillId="0" borderId="13" xfId="0" applyNumberFormat="1" applyFont="1" applyBorder="1" applyAlignment="1">
      <alignment horizontal="right" vertical="center" shrinkToFit="1"/>
    </xf>
    <xf numFmtId="0" fontId="88" fillId="6" borderId="43" xfId="0" applyFont="1" applyFill="1" applyBorder="1" applyAlignment="1">
      <alignment horizontal="left" wrapText="1"/>
    </xf>
    <xf numFmtId="0" fontId="88" fillId="6" borderId="43" xfId="0" applyFont="1" applyFill="1" applyBorder="1" applyAlignment="1">
      <alignment horizontal="left"/>
    </xf>
    <xf numFmtId="0" fontId="64" fillId="0" borderId="93" xfId="0" applyFont="1" applyBorder="1" applyAlignment="1">
      <alignment horizontal="left" vertical="center"/>
    </xf>
    <xf numFmtId="0" fontId="65" fillId="0" borderId="93" xfId="0" applyFont="1" applyBorder="1" applyAlignment="1">
      <alignment horizontal="left" vertical="center"/>
    </xf>
    <xf numFmtId="0" fontId="65" fillId="0" borderId="93" xfId="0" applyFont="1" applyBorder="1" applyAlignment="1">
      <alignment horizontal="right"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05" fillId="0" borderId="2" xfId="0" applyFont="1" applyBorder="1" applyAlignment="1">
      <alignment horizontal="left" vertical="center" wrapText="1"/>
    </xf>
    <xf numFmtId="0" fontId="105" fillId="0" borderId="6" xfId="0" applyFont="1" applyBorder="1" applyAlignment="1">
      <alignment horizontal="left" vertical="center" wrapText="1"/>
    </xf>
    <xf numFmtId="0" fontId="49" fillId="0" borderId="2" xfId="0" applyFont="1" applyBorder="1" applyAlignment="1">
      <alignment horizontal="center" vertical="center"/>
    </xf>
    <xf numFmtId="0" fontId="49" fillId="0" borderId="46" xfId="0" applyFont="1" applyBorder="1" applyAlignment="1">
      <alignment horizontal="center" vertical="center"/>
    </xf>
    <xf numFmtId="0" fontId="84" fillId="0" borderId="93" xfId="0" applyFont="1" applyBorder="1" applyAlignment="1">
      <alignment horizontal="right"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127" fillId="6" borderId="12" xfId="0" applyFont="1" applyFill="1" applyBorder="1" applyAlignment="1">
      <alignment horizontal="center" vertical="center"/>
    </xf>
    <xf numFmtId="0" fontId="128" fillId="0" borderId="2" xfId="0" applyFont="1" applyBorder="1" applyAlignment="1">
      <alignment horizontal="left" vertical="center" shrinkToFit="1"/>
    </xf>
    <xf numFmtId="0" fontId="128" fillId="0" borderId="3" xfId="0" applyFont="1" applyBorder="1" applyAlignment="1">
      <alignment horizontal="left" vertical="center" shrinkToFit="1"/>
    </xf>
    <xf numFmtId="0" fontId="128" fillId="0" borderId="6" xfId="0" applyFont="1" applyBorder="1" applyAlignment="1">
      <alignment horizontal="left" vertical="center" shrinkToFit="1"/>
    </xf>
    <xf numFmtId="0" fontId="127" fillId="0" borderId="2" xfId="0" applyFont="1" applyBorder="1" applyAlignment="1">
      <alignment horizontal="left" vertical="center" shrinkToFit="1"/>
    </xf>
    <xf numFmtId="0" fontId="127" fillId="0" borderId="3" xfId="0" applyFont="1" applyBorder="1" applyAlignment="1">
      <alignment horizontal="left" vertical="center" shrinkToFit="1"/>
    </xf>
    <xf numFmtId="0" fontId="127" fillId="0" borderId="6" xfId="0" applyFont="1" applyBorder="1" applyAlignment="1">
      <alignment horizontal="left" vertical="center" shrinkToFit="1"/>
    </xf>
    <xf numFmtId="176" fontId="2" fillId="0" borderId="69" xfId="0" applyNumberFormat="1" applyFont="1" applyBorder="1" applyAlignment="1">
      <alignment horizontal="center" vertical="center"/>
    </xf>
    <xf numFmtId="176" fontId="2" fillId="0" borderId="70" xfId="0" applyNumberFormat="1" applyFont="1" applyBorder="1" applyAlignment="1">
      <alignment horizontal="center" vertical="center"/>
    </xf>
    <xf numFmtId="176" fontId="2" fillId="0" borderId="71" xfId="0" applyNumberFormat="1" applyFont="1" applyBorder="1" applyAlignment="1">
      <alignment horizontal="center" vertical="center"/>
    </xf>
    <xf numFmtId="176" fontId="2" fillId="0" borderId="72" xfId="0" applyNumberFormat="1" applyFont="1" applyBorder="1" applyAlignment="1">
      <alignment horizontal="center" vertical="center"/>
    </xf>
    <xf numFmtId="176" fontId="2" fillId="0" borderId="73" xfId="0" applyNumberFormat="1" applyFont="1" applyBorder="1" applyAlignment="1">
      <alignment horizontal="center" vertical="center"/>
    </xf>
    <xf numFmtId="176" fontId="2" fillId="0" borderId="57" xfId="0" applyNumberFormat="1" applyFont="1" applyBorder="1" applyAlignment="1">
      <alignment horizontal="center" vertical="center"/>
    </xf>
    <xf numFmtId="176" fontId="2" fillId="0" borderId="58" xfId="0" applyNumberFormat="1" applyFont="1" applyBorder="1" applyAlignment="1">
      <alignment horizontal="center" vertical="center"/>
    </xf>
    <xf numFmtId="176" fontId="2" fillId="0" borderId="59" xfId="0" applyNumberFormat="1" applyFont="1" applyBorder="1" applyAlignment="1">
      <alignment horizontal="center" vertical="center"/>
    </xf>
    <xf numFmtId="176" fontId="2" fillId="0" borderId="60" xfId="0" applyNumberFormat="1" applyFont="1" applyBorder="1" applyAlignment="1">
      <alignment horizontal="center" vertical="center"/>
    </xf>
    <xf numFmtId="176" fontId="2" fillId="0" borderId="61" xfId="0" applyNumberFormat="1" applyFont="1" applyBorder="1" applyAlignment="1">
      <alignment horizontal="center" vertical="center"/>
    </xf>
    <xf numFmtId="176" fontId="2" fillId="0" borderId="50" xfId="0" applyNumberFormat="1" applyFont="1" applyBorder="1" applyAlignment="1">
      <alignment horizontal="center" vertical="center"/>
    </xf>
    <xf numFmtId="176" fontId="2" fillId="0" borderId="51" xfId="0" applyNumberFormat="1" applyFont="1" applyBorder="1" applyAlignment="1">
      <alignment horizontal="center" vertical="center"/>
    </xf>
    <xf numFmtId="176" fontId="2" fillId="0" borderId="66" xfId="0" applyNumberFormat="1" applyFont="1" applyBorder="1" applyAlignment="1">
      <alignment horizontal="center" vertical="center"/>
    </xf>
    <xf numFmtId="176" fontId="2" fillId="0" borderId="67" xfId="0" applyNumberFormat="1" applyFont="1" applyBorder="1" applyAlignment="1">
      <alignment horizontal="center" vertical="center"/>
    </xf>
    <xf numFmtId="176" fontId="2" fillId="0" borderId="52" xfId="0" applyNumberFormat="1" applyFont="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150">
    <dxf>
      <font>
        <strike val="0"/>
        <color rgb="FF000000"/>
      </font>
    </dxf>
    <dxf>
      <fill>
        <patternFill>
          <bgColor rgb="FFFFFF00"/>
        </patternFill>
      </fill>
    </dxf>
    <dxf>
      <font>
        <color rgb="FFFF0000"/>
      </font>
      <fill>
        <patternFill patternType="none">
          <bgColor auto="1"/>
        </patternFill>
      </fill>
    </dxf>
    <dxf>
      <font>
        <color theme="0"/>
      </font>
      <fill>
        <patternFill patternType="solid">
          <bgColor theme="0"/>
        </patternFill>
      </fill>
    </dxf>
    <dxf>
      <font>
        <color rgb="FFFF0000"/>
      </font>
      <fill>
        <patternFill patternType="none">
          <bgColor auto="1"/>
        </patternFill>
      </fill>
    </dxf>
    <dxf>
      <font>
        <color theme="0"/>
      </font>
      <fill>
        <patternFill patternType="solid">
          <bgColor theme="0"/>
        </patternFill>
      </fill>
    </dxf>
    <dxf>
      <font>
        <color rgb="FFFF0000"/>
      </font>
      <fill>
        <patternFill patternType="none">
          <bgColor auto="1"/>
        </patternFill>
      </fill>
    </dxf>
    <dxf>
      <font>
        <color theme="0"/>
      </font>
      <fill>
        <patternFill patternType="solid">
          <bgColor theme="0"/>
        </patternFill>
      </fill>
    </dxf>
    <dxf>
      <fill>
        <patternFill patternType="none">
          <bgColor auto="1"/>
        </patternFill>
      </fill>
    </dxf>
    <dxf>
      <font>
        <color rgb="FFFF0000"/>
      </font>
      <fill>
        <patternFill patternType="none">
          <bgColor auto="1"/>
        </patternFill>
      </fill>
    </dxf>
    <dxf>
      <font>
        <color theme="0"/>
      </font>
      <fill>
        <patternFill patternType="solid">
          <bgColor theme="0"/>
        </patternFill>
      </fill>
    </dxf>
    <dxf>
      <font>
        <color rgb="FFFF0000"/>
      </font>
      <fill>
        <patternFill patternType="none">
          <bgColor auto="1"/>
        </patternFill>
      </fill>
    </dxf>
    <dxf>
      <font>
        <color theme="0"/>
      </font>
      <fill>
        <patternFill patternType="solid">
          <bgColor theme="0"/>
        </patternFill>
      </fill>
    </dxf>
    <dxf>
      <font>
        <color rgb="FFFF0000"/>
      </font>
      <fill>
        <patternFill patternType="none">
          <bgColor auto="1"/>
        </patternFill>
      </fill>
    </dxf>
    <dxf>
      <font>
        <color theme="0"/>
      </font>
      <fill>
        <patternFill patternType="solid">
          <bgColor theme="0"/>
        </patternFill>
      </fill>
    </dxf>
    <dxf>
      <font>
        <color rgb="FFFF0000"/>
      </font>
      <fill>
        <patternFill patternType="none">
          <bgColor auto="1"/>
        </patternFill>
      </fill>
    </dxf>
    <dxf>
      <font>
        <color theme="0"/>
      </font>
      <fill>
        <patternFill patternType="solid">
          <bgColor theme="0"/>
        </patternFill>
      </fill>
    </dxf>
    <dxf>
      <font>
        <color rgb="FFFF0000"/>
      </font>
      <fill>
        <patternFill patternType="none">
          <bgColor auto="1"/>
        </patternFill>
      </fill>
    </dxf>
    <dxf>
      <font>
        <color theme="0"/>
      </font>
      <fill>
        <patternFill patternType="solid">
          <bgColor theme="0"/>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8B"/>
        </patternFill>
      </fill>
    </dxf>
    <dxf>
      <fill>
        <patternFill>
          <bgColor rgb="FFFFFF00"/>
        </patternFill>
      </fill>
    </dxf>
    <dxf>
      <font>
        <color theme="0"/>
      </font>
      <fill>
        <patternFill patternType="solid">
          <bgColor theme="0"/>
        </patternFill>
      </fill>
    </dxf>
    <dxf>
      <font>
        <color rgb="FFFF0000"/>
      </font>
      <fill>
        <patternFill patternType="none">
          <bgColor auto="1"/>
        </patternFill>
      </fill>
    </dxf>
    <dxf>
      <font>
        <color theme="0"/>
      </font>
      <fill>
        <patternFill patternType="solid">
          <bgColor theme="0"/>
        </patternFill>
      </fill>
    </dxf>
    <dxf>
      <font>
        <color rgb="FFFF0000"/>
      </font>
      <fill>
        <patternFill patternType="none">
          <bgColor auto="1"/>
        </patternFill>
      </fill>
    </dxf>
    <dxf>
      <font>
        <color rgb="FFFF0000"/>
      </font>
      <fill>
        <patternFill patternType="none">
          <bgColor auto="1"/>
        </patternFill>
      </fill>
    </dxf>
    <dxf>
      <font>
        <color theme="0"/>
      </font>
      <fill>
        <patternFill patternType="solid">
          <bgColor theme="0"/>
        </patternFill>
      </fill>
    </dxf>
    <dxf>
      <font>
        <color rgb="FFFF0000"/>
      </font>
      <fill>
        <patternFill patternType="none">
          <bgColor auto="1"/>
        </patternFill>
      </fill>
    </dxf>
    <dxf>
      <font>
        <color theme="0"/>
      </font>
      <fill>
        <patternFill patternType="solid">
          <bgColor theme="0"/>
        </patternFill>
      </fill>
    </dxf>
    <dxf>
      <font>
        <color rgb="FFFF0000"/>
      </font>
      <fill>
        <patternFill patternType="none">
          <bgColor auto="1"/>
        </patternFill>
      </fill>
    </dxf>
    <dxf>
      <font>
        <color theme="0"/>
      </font>
      <fill>
        <patternFill patternType="solid">
          <bgColor theme="0"/>
        </patternFill>
      </fill>
    </dxf>
    <dxf>
      <font>
        <color theme="0"/>
      </font>
      <fill>
        <patternFill patternType="solid">
          <bgColor theme="0"/>
        </patternFill>
      </fill>
    </dxf>
    <dxf>
      <font>
        <color rgb="FFFF0000"/>
      </font>
      <fill>
        <patternFill patternType="none">
          <bgColor auto="1"/>
        </patternFill>
      </fill>
    </dxf>
    <dxf>
      <font>
        <color theme="0"/>
      </font>
      <fill>
        <patternFill patternType="solid">
          <bgColor theme="0"/>
        </patternFill>
      </fill>
    </dxf>
    <dxf>
      <font>
        <color rgb="FFFF0000"/>
      </font>
      <fill>
        <patternFill patternType="none">
          <bgColor auto="1"/>
        </patternFill>
      </fill>
    </dxf>
    <dxf>
      <font>
        <color theme="0"/>
      </font>
      <fill>
        <patternFill patternType="solid">
          <bgColor theme="0"/>
        </patternFill>
      </fill>
    </dxf>
    <dxf>
      <font>
        <color rgb="FFFF0000"/>
      </font>
      <fill>
        <patternFill patternType="none">
          <bgColor auto="1"/>
        </patternFill>
      </fill>
    </dxf>
    <dxf>
      <font>
        <color rgb="FFFF0000"/>
      </font>
      <fill>
        <patternFill patternType="none">
          <bgColor auto="1"/>
        </patternFill>
      </fill>
    </dxf>
    <dxf>
      <font>
        <color theme="0"/>
      </font>
      <fill>
        <patternFill patternType="solid">
          <bgColor theme="0"/>
        </patternFill>
      </fill>
    </dxf>
    <dxf>
      <font>
        <color rgb="FFFF0000"/>
      </font>
      <fill>
        <patternFill patternType="none">
          <bgColor auto="1"/>
        </patternFill>
      </fill>
    </dxf>
    <dxf>
      <font>
        <color theme="0"/>
      </font>
      <fill>
        <patternFill patternType="solid">
          <bgColor theme="0"/>
        </patternFill>
      </fill>
    </dxf>
    <dxf>
      <font>
        <color theme="0"/>
      </font>
      <fill>
        <patternFill patternType="solid">
          <bgColor theme="0"/>
        </patternFill>
      </fill>
    </dxf>
    <dxf>
      <font>
        <color rgb="FFFF0000"/>
      </font>
      <fill>
        <patternFill patternType="none">
          <bgColor auto="1"/>
        </patternFill>
      </fill>
    </dxf>
    <dxf>
      <font>
        <color theme="0"/>
      </font>
      <fill>
        <patternFill patternType="solid">
          <bgColor theme="0"/>
        </patternFill>
      </fill>
    </dxf>
    <dxf>
      <font>
        <color rgb="FFFF0000"/>
      </font>
      <fill>
        <patternFill patternType="none">
          <bgColor auto="1"/>
        </patternFill>
      </fill>
    </dxf>
    <dxf>
      <font>
        <color theme="0"/>
      </font>
      <fill>
        <patternFill patternType="solid">
          <bgColor theme="0"/>
        </patternFill>
      </fill>
    </dxf>
    <dxf>
      <font>
        <color rgb="FFFF0000"/>
      </font>
      <fill>
        <patternFill patternType="none">
          <bgColor auto="1"/>
        </patternFill>
      </fill>
    </dxf>
    <dxf>
      <font>
        <color rgb="FFFF0000"/>
      </font>
      <fill>
        <patternFill patternType="none">
          <bgColor auto="1"/>
        </patternFill>
      </fill>
    </dxf>
    <dxf>
      <font>
        <color theme="0"/>
      </font>
      <fill>
        <patternFill patternType="solid">
          <bgColor theme="0"/>
        </patternFill>
      </fill>
    </dxf>
    <dxf>
      <font>
        <color rgb="FFFF0000"/>
      </font>
      <fill>
        <patternFill patternType="none">
          <bgColor auto="1"/>
        </patternFill>
      </fill>
    </dxf>
    <dxf>
      <font>
        <color theme="0"/>
      </font>
      <fill>
        <patternFill patternType="solid">
          <bgColor theme="0"/>
        </patternFill>
      </fill>
    </dxf>
    <dxf>
      <font>
        <color rgb="FFCCFFCC"/>
      </font>
      <fill>
        <patternFill>
          <bgColor rgb="FFCCFFCC"/>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ont>
        <color theme="0" tint="-0.499984740745262"/>
      </font>
      <fill>
        <patternFill>
          <bgColor theme="0" tint="-0.499984740745262"/>
        </patternFill>
      </fill>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ont>
        <strike val="0"/>
        <color rgb="FF000000"/>
      </font>
    </dxf>
    <dxf>
      <fill>
        <patternFill>
          <bgColor rgb="FFFFFF00"/>
        </patternFill>
      </fill>
    </dxf>
    <dxf>
      <font>
        <color rgb="FFFF0000"/>
      </font>
      <fill>
        <patternFill patternType="none">
          <bgColor auto="1"/>
        </patternFill>
      </fill>
    </dxf>
    <dxf>
      <font>
        <color theme="0"/>
      </font>
      <fill>
        <patternFill patternType="solid">
          <bgColor theme="0"/>
        </patternFill>
      </fill>
    </dxf>
    <dxf>
      <font>
        <color rgb="FFFF0000"/>
      </font>
      <fill>
        <patternFill patternType="none">
          <bgColor auto="1"/>
        </patternFill>
      </fill>
    </dxf>
    <dxf>
      <font>
        <color theme="0"/>
      </font>
      <fill>
        <patternFill patternType="solid">
          <bgColor theme="0"/>
        </patternFill>
      </fill>
    </dxf>
    <dxf>
      <font>
        <color rgb="FFFF0000"/>
      </font>
      <fill>
        <patternFill patternType="none">
          <bgColor auto="1"/>
        </patternFill>
      </fill>
    </dxf>
    <dxf>
      <font>
        <color theme="0"/>
      </font>
      <fill>
        <patternFill patternType="solid">
          <bgColor theme="0"/>
        </patternFill>
      </fill>
    </dxf>
    <dxf>
      <fill>
        <patternFill patternType="none">
          <bgColor auto="1"/>
        </patternFill>
      </fill>
    </dxf>
    <dxf>
      <font>
        <color rgb="FFFF0000"/>
      </font>
      <fill>
        <patternFill patternType="none">
          <bgColor auto="1"/>
        </patternFill>
      </fill>
    </dxf>
    <dxf>
      <font>
        <color theme="0"/>
      </font>
      <fill>
        <patternFill patternType="solid">
          <bgColor theme="0"/>
        </patternFill>
      </fill>
    </dxf>
    <dxf>
      <font>
        <color rgb="FFFF0000"/>
      </font>
      <fill>
        <patternFill patternType="none">
          <bgColor auto="1"/>
        </patternFill>
      </fill>
    </dxf>
    <dxf>
      <font>
        <color theme="0"/>
      </font>
      <fill>
        <patternFill patternType="solid">
          <bgColor theme="0"/>
        </patternFill>
      </fill>
    </dxf>
    <dxf>
      <font>
        <color rgb="FFFF0000"/>
      </font>
      <fill>
        <patternFill patternType="none">
          <bgColor auto="1"/>
        </patternFill>
      </fill>
    </dxf>
    <dxf>
      <font>
        <color theme="0"/>
      </font>
      <fill>
        <patternFill patternType="solid">
          <bgColor theme="0"/>
        </patternFill>
      </fill>
    </dxf>
    <dxf>
      <font>
        <color rgb="FFFF0000"/>
      </font>
      <fill>
        <patternFill patternType="none">
          <bgColor auto="1"/>
        </patternFill>
      </fill>
    </dxf>
    <dxf>
      <font>
        <color theme="0"/>
      </font>
      <fill>
        <patternFill patternType="solid">
          <bgColor theme="0"/>
        </patternFill>
      </fill>
    </dxf>
    <dxf>
      <font>
        <color rgb="FFFF0000"/>
      </font>
      <fill>
        <patternFill patternType="none">
          <bgColor auto="1"/>
        </patternFill>
      </fill>
    </dxf>
    <dxf>
      <font>
        <color theme="0"/>
      </font>
      <fill>
        <patternFill patternType="solid">
          <bgColor theme="0"/>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8B"/>
        </patternFill>
      </fill>
    </dxf>
  </dxfs>
  <tableStyles count="0" defaultTableStyle="TableStyleMedium2" defaultPivotStyle="PivotStyleLight16"/>
  <colors>
    <mruColors>
      <color rgb="FFCCFFCC"/>
      <color rgb="FFFFFFCC"/>
      <color rgb="FF66FF99"/>
      <color rgb="FFF79646"/>
      <color rgb="FFCCFF99"/>
      <color rgb="FFCCFF66"/>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Spin" dx="22" fmlaLink="$S$19" max="16" min="9" noThreeD="1" page="10" val="9"/>
</file>

<file path=xl/ctrlProps/ctrlProp2.xml><?xml version="1.0" encoding="utf-8"?>
<formControlPr xmlns="http://schemas.microsoft.com/office/spreadsheetml/2009/9/main" objectType="Spin" dx="22" fmlaLink="$AH$19" max="16" min="9" noThreeD="1" page="10" val="9"/>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fmlaLink="Sheet2!$D$23" lockText="1" noThreeD="1"/>
</file>

<file path=xl/ctrlProps/ctrlProp34.xml><?xml version="1.0" encoding="utf-8"?>
<formControlPr xmlns="http://schemas.microsoft.com/office/spreadsheetml/2009/9/main" objectType="CheckBox" fmlaLink="Sheet2!$C$20" lockText="1" noThreeD="1"/>
</file>

<file path=xl/ctrlProps/ctrlProp35.xml><?xml version="1.0" encoding="utf-8"?>
<formControlPr xmlns="http://schemas.microsoft.com/office/spreadsheetml/2009/9/main" objectType="CheckBox" fmlaLink="Sheet2!$C$22" lockText="1" noThreeD="1"/>
</file>

<file path=xl/ctrlProps/ctrlProp36.xml><?xml version="1.0" encoding="utf-8"?>
<formControlPr xmlns="http://schemas.microsoft.com/office/spreadsheetml/2009/9/main" objectType="CheckBox" fmlaLink="Sheet2!$D$22" lockText="1" noThreeD="1"/>
</file>

<file path=xl/ctrlProps/ctrlProp37.xml><?xml version="1.0" encoding="utf-8"?>
<formControlPr xmlns="http://schemas.microsoft.com/office/spreadsheetml/2009/9/main" objectType="CheckBox" fmlaLink="Sheet2!$C$23" lockText="1" noThreeD="1"/>
</file>

<file path=xl/ctrlProps/ctrlProp38.xml><?xml version="1.0" encoding="utf-8"?>
<formControlPr xmlns="http://schemas.microsoft.com/office/spreadsheetml/2009/9/main" objectType="CheckBox" fmlaLink="Sheet2!$C$24" lockText="1" noThreeD="1"/>
</file>

<file path=xl/ctrlProps/ctrlProp39.xml><?xml version="1.0" encoding="utf-8"?>
<formControlPr xmlns="http://schemas.microsoft.com/office/spreadsheetml/2009/9/main" objectType="CheckBox" fmlaLink="Sheet2!$D$24" lockText="1" noThreeD="1"/>
</file>

<file path=xl/ctrlProps/ctrlProp40.xml><?xml version="1.0" encoding="utf-8"?>
<formControlPr xmlns="http://schemas.microsoft.com/office/spreadsheetml/2009/9/main" objectType="CheckBox" fmlaLink="Sheet2!$D$20" lockText="1" noThreeD="1"/>
</file>

<file path=xl/ctrlProps/ctrlProp41.xml><?xml version="1.0" encoding="utf-8"?>
<formControlPr xmlns="http://schemas.microsoft.com/office/spreadsheetml/2009/9/main" objectType="CheckBox" fmlaLink="Sheet2!$C$21" lockText="1" noThreeD="1"/>
</file>

<file path=xl/ctrlProps/ctrlProp42.xml><?xml version="1.0" encoding="utf-8"?>
<formControlPr xmlns="http://schemas.microsoft.com/office/spreadsheetml/2009/9/main" objectType="CheckBox" fmlaLink="Sheet2!$D$21" lockText="1" noThreeD="1"/>
</file>

<file path=xl/ctrlProps/ctrlProp43.xml><?xml version="1.0" encoding="utf-8"?>
<formControlPr xmlns="http://schemas.microsoft.com/office/spreadsheetml/2009/9/main" objectType="CheckBox" fmlaLink="Sheet2!$F$21" lockText="1" noThreeD="1"/>
</file>

<file path=xl/ctrlProps/ctrlProp44.xml><?xml version="1.0" encoding="utf-8"?>
<formControlPr xmlns="http://schemas.microsoft.com/office/spreadsheetml/2009/9/main" objectType="CheckBox" fmlaLink="Sheet2!$G$21" lockText="1" noThreeD="1"/>
</file>

<file path=xl/ctrlProps/ctrlProp45.xml><?xml version="1.0" encoding="utf-8"?>
<formControlPr xmlns="http://schemas.microsoft.com/office/spreadsheetml/2009/9/main" objectType="CheckBox" fmlaLink="Sheet2!$C$18" lockText="1" noThreeD="1"/>
</file>

<file path=xl/ctrlProps/ctrlProp46.xml><?xml version="1.0" encoding="utf-8"?>
<formControlPr xmlns="http://schemas.microsoft.com/office/spreadsheetml/2009/9/main" objectType="CheckBox" fmlaLink="Sheet2!$C$19" lockText="1" noThreeD="1"/>
</file>

<file path=xl/ctrlProps/ctrlProp47.xml><?xml version="1.0" encoding="utf-8"?>
<formControlPr xmlns="http://schemas.microsoft.com/office/spreadsheetml/2009/9/main" objectType="CheckBox" fmlaLink="Sheet2!$D$19" lockText="1" noThreeD="1"/>
</file>

<file path=xl/ctrlProps/ctrlProp48.xml><?xml version="1.0" encoding="utf-8"?>
<formControlPr xmlns="http://schemas.microsoft.com/office/spreadsheetml/2009/9/main" objectType="CheckBox" fmlaLink="Sheet2!$D$18" lockText="1" noThreeD="1"/>
</file>

<file path=xl/ctrlProps/ctrlProp49.xml><?xml version="1.0" encoding="utf-8"?>
<formControlPr xmlns="http://schemas.microsoft.com/office/spreadsheetml/2009/9/main" objectType="Radio" firstButton="1" fmlaLink="AN4"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Sheet2!$F$42" lockText="1" noThreeD="1"/>
</file>

<file path=xl/ctrlProps/ctrlProp54.xml><?xml version="1.0" encoding="utf-8"?>
<formControlPr xmlns="http://schemas.microsoft.com/office/spreadsheetml/2009/9/main" objectType="CheckBox" fmlaLink="Sheet2!$G$42"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Sheet2!$C$42" lockText="1" noThreeD="1"/>
</file>

<file path=xl/ctrlProps/ctrlProp60.xml><?xml version="1.0" encoding="utf-8"?>
<formControlPr xmlns="http://schemas.microsoft.com/office/spreadsheetml/2009/9/main" objectType="CheckBox" fmlaLink="Sheet2!$D$42"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fmlaLink="Sheet2!$C$58" lockText="1" noThreeD="1"/>
</file>

<file path=xl/ctrlProps/ctrlProp70.xml><?xml version="1.0" encoding="utf-8"?>
<formControlPr xmlns="http://schemas.microsoft.com/office/spreadsheetml/2009/9/main" objectType="CheckBox" fmlaLink="Sheet2!$D$58" lockText="1" noThreeD="1"/>
</file>

<file path=xl/ctrlProps/ctrlProp71.xml><?xml version="1.0" encoding="utf-8"?>
<formControlPr xmlns="http://schemas.microsoft.com/office/spreadsheetml/2009/9/main" objectType="CheckBox" fmlaLink="Sheet2!$C$59" lockText="1" noThreeD="1"/>
</file>

<file path=xl/ctrlProps/ctrlProp72.xml><?xml version="1.0" encoding="utf-8"?>
<formControlPr xmlns="http://schemas.microsoft.com/office/spreadsheetml/2009/9/main" objectType="CheckBox" fmlaLink="Sheet2!$D$59"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Sheet2!$I$21" lockText="1" noThreeD="1"/>
</file>

<file path=xl/ctrlProps/ctrlProp78.xml><?xml version="1.0" encoding="utf-8"?>
<formControlPr xmlns="http://schemas.microsoft.com/office/spreadsheetml/2009/9/main" objectType="CheckBox" fmlaLink="Sheet2!$J$21"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fmlaLink="Sheet2!$I$42" lockText="1" noThreeD="1"/>
</file>

<file path=xl/ctrlProps/ctrlProp82.xml><?xml version="1.0" encoding="utf-8"?>
<formControlPr xmlns="http://schemas.microsoft.com/office/spreadsheetml/2009/9/main" objectType="CheckBox" fmlaLink="Sheet2!$J$42"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fmlaLink="Sheet2!$C$60" lockText="1" noThreeD="1"/>
</file>

<file path=xl/ctrlProps/ctrlProp86.xml><?xml version="1.0" encoding="utf-8"?>
<formControlPr xmlns="http://schemas.microsoft.com/office/spreadsheetml/2009/9/main" objectType="CheckBox" fmlaLink="Sheet2!$C$61"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fmlaLink="Sheet2!$AD$18" lockText="1" noThreeD="1"/>
</file>

<file path=xl/ctrlProps/ctrlProp92.xml><?xml version="1.0" encoding="utf-8"?>
<formControlPr xmlns="http://schemas.microsoft.com/office/spreadsheetml/2009/9/main" objectType="CheckBox" fmlaLink="Sheet2!$AE$18"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fmlaLink="Sheet2!$L$21" lockText="1" noThreeD="1"/>
</file>

<file path=xl/ctrlProps/ctrlProp132.xml><?xml version="1.0" encoding="utf-8"?>
<formControlPr xmlns="http://schemas.microsoft.com/office/spreadsheetml/2009/9/main" objectType="CheckBox" fmlaLink="Sheet2!$M$21"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fmlaLink="Sheet2!$L$42" lockText="1" noThreeD="1"/>
</file>

<file path=xl/ctrlProps/ctrlProp136.xml><?xml version="1.0" encoding="utf-8"?>
<formControlPr xmlns="http://schemas.microsoft.com/office/spreadsheetml/2009/9/main" objectType="CheckBox" fmlaLink="Sheet2!$M$42"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fmlaLink="Sheet2!$O$21" lockText="1" noThreeD="1"/>
</file>

<file path=xl/ctrlProps/ctrlProp171.xml><?xml version="1.0" encoding="utf-8"?>
<formControlPr xmlns="http://schemas.microsoft.com/office/spreadsheetml/2009/9/main" objectType="CheckBox" fmlaLink="Sheet2!$P$21"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fmlaLink="Sheet2!$O$42" lockText="1" noThreeD="1"/>
</file>

<file path=xl/ctrlProps/ctrlProp175.xml><?xml version="1.0" encoding="utf-8"?>
<formControlPr xmlns="http://schemas.microsoft.com/office/spreadsheetml/2009/9/main" objectType="CheckBox" fmlaLink="Sheet2!$P$42"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fmlaLink="Sheet2!$R$21" lockText="1" noThreeD="1"/>
</file>

<file path=xl/ctrlProps/ctrlProp198.xml><?xml version="1.0" encoding="utf-8"?>
<formControlPr xmlns="http://schemas.microsoft.com/office/spreadsheetml/2009/9/main" objectType="CheckBox" fmlaLink="Sheet2!$S$21"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fmlaLink="Sheet2!$R$42" lockText="1" noThreeD="1"/>
</file>

<file path=xl/ctrlProps/ctrlProp202.xml><?xml version="1.0" encoding="utf-8"?>
<formControlPr xmlns="http://schemas.microsoft.com/office/spreadsheetml/2009/9/main" objectType="CheckBox" fmlaLink="Sheet2!$S$42"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fmlaLink="Sheet2!$U$21" lockText="1" noThreeD="1"/>
</file>

<file path=xl/ctrlProps/ctrlProp241.xml><?xml version="1.0" encoding="utf-8"?>
<formControlPr xmlns="http://schemas.microsoft.com/office/spreadsheetml/2009/9/main" objectType="CheckBox" fmlaLink="Sheet2!$V$21"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fmlaLink="Sheet2!$U$42" lockText="1" noThreeD="1"/>
</file>

<file path=xl/ctrlProps/ctrlProp245.xml><?xml version="1.0" encoding="utf-8"?>
<formControlPr xmlns="http://schemas.microsoft.com/office/spreadsheetml/2009/9/main" objectType="CheckBox" fmlaLink="Sheet2!$V$42"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fmlaLink="Sheet2!$X$21" lockText="1" noThreeD="1"/>
</file>

<file path=xl/ctrlProps/ctrlProp280.xml><?xml version="1.0" encoding="utf-8"?>
<formControlPr xmlns="http://schemas.microsoft.com/office/spreadsheetml/2009/9/main" objectType="CheckBox" fmlaLink="Sheet2!$Y$21"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fmlaLink="Sheet2!$X$42" lockText="1" noThreeD="1"/>
</file>

<file path=xl/ctrlProps/ctrlProp284.xml><?xml version="1.0" encoding="utf-8"?>
<formControlPr xmlns="http://schemas.microsoft.com/office/spreadsheetml/2009/9/main" objectType="CheckBox" fmlaLink="Sheet2!$Y$42"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fmlaLink="Sheet2!$AA$21" lockText="1" noThreeD="1"/>
</file>

<file path=xl/ctrlProps/ctrlProp307.xml><?xml version="1.0" encoding="utf-8"?>
<formControlPr xmlns="http://schemas.microsoft.com/office/spreadsheetml/2009/9/main" objectType="CheckBox" fmlaLink="Sheet2!$AB$21"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Spin" dx="22" fmlaLink="$T$26" max="16" min="9" noThreeD="1" page="10" val="10"/>
</file>

<file path=xl/ctrlProps/ctrlProp312.xml><?xml version="1.0" encoding="utf-8"?>
<formControlPr xmlns="http://schemas.microsoft.com/office/spreadsheetml/2009/9/main" objectType="Spin" dx="22" fmlaLink="$AI$26" max="16" min="9" noThreeD="1" page="10" val="15"/>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checked="Checked"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checked="Checked"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checked="Checked" lockText="1" noThreeD="1"/>
</file>

<file path=xl/ctrlProps/ctrlProp343.xml><?xml version="1.0" encoding="utf-8"?>
<formControlPr xmlns="http://schemas.microsoft.com/office/spreadsheetml/2009/9/main" objectType="CheckBox" fmlaLink="'Sheet2(例'!$D$23" lockText="1" noThreeD="1"/>
</file>

<file path=xl/ctrlProps/ctrlProp344.xml><?xml version="1.0" encoding="utf-8"?>
<formControlPr xmlns="http://schemas.microsoft.com/office/spreadsheetml/2009/9/main" objectType="CheckBox" checked="Checked" fmlaLink="'Sheet2(例'!$C$20" lockText="1" noThreeD="1"/>
</file>

<file path=xl/ctrlProps/ctrlProp345.xml><?xml version="1.0" encoding="utf-8"?>
<formControlPr xmlns="http://schemas.microsoft.com/office/spreadsheetml/2009/9/main" objectType="CheckBox" checked="Checked" fmlaLink="'Sheet2(例'!$C$22" lockText="1" noThreeD="1"/>
</file>

<file path=xl/ctrlProps/ctrlProp346.xml><?xml version="1.0" encoding="utf-8"?>
<formControlPr xmlns="http://schemas.microsoft.com/office/spreadsheetml/2009/9/main" objectType="CheckBox" fmlaLink="'Sheet2(例'!$D$22" lockText="1" noThreeD="1"/>
</file>

<file path=xl/ctrlProps/ctrlProp347.xml><?xml version="1.0" encoding="utf-8"?>
<formControlPr xmlns="http://schemas.microsoft.com/office/spreadsheetml/2009/9/main" objectType="CheckBox" checked="Checked" fmlaLink="'Sheet2(例'!$C$23" lockText="1" noThreeD="1"/>
</file>

<file path=xl/ctrlProps/ctrlProp348.xml><?xml version="1.0" encoding="utf-8"?>
<formControlPr xmlns="http://schemas.microsoft.com/office/spreadsheetml/2009/9/main" objectType="CheckBox" checked="Checked" fmlaLink="'Sheet2(例'!$C$24" lockText="1" noThreeD="1"/>
</file>

<file path=xl/ctrlProps/ctrlProp349.xml><?xml version="1.0" encoding="utf-8"?>
<formControlPr xmlns="http://schemas.microsoft.com/office/spreadsheetml/2009/9/main" objectType="CheckBox" fmlaLink="'Sheet2(例'!$D$24" lockText="1" noThreeD="1"/>
</file>

<file path=xl/ctrlProps/ctrlProp350.xml><?xml version="1.0" encoding="utf-8"?>
<formControlPr xmlns="http://schemas.microsoft.com/office/spreadsheetml/2009/9/main" objectType="CheckBox" fmlaLink="'Sheet2(例'!$D$20" lockText="1" noThreeD="1"/>
</file>

<file path=xl/ctrlProps/ctrlProp351.xml><?xml version="1.0" encoding="utf-8"?>
<formControlPr xmlns="http://schemas.microsoft.com/office/spreadsheetml/2009/9/main" objectType="CheckBox" checked="Checked" fmlaLink="'Sheet2(例'!$C$21" lockText="1" noThreeD="1"/>
</file>

<file path=xl/ctrlProps/ctrlProp352.xml><?xml version="1.0" encoding="utf-8"?>
<formControlPr xmlns="http://schemas.microsoft.com/office/spreadsheetml/2009/9/main" objectType="CheckBox" fmlaLink="'Sheet2(例'!$D$21" lockText="1" noThreeD="1"/>
</file>

<file path=xl/ctrlProps/ctrlProp353.xml><?xml version="1.0" encoding="utf-8"?>
<formControlPr xmlns="http://schemas.microsoft.com/office/spreadsheetml/2009/9/main" objectType="CheckBox" checked="Checked" fmlaLink="'Sheet2(例'!$F$21" lockText="1" noThreeD="1"/>
</file>

<file path=xl/ctrlProps/ctrlProp354.xml><?xml version="1.0" encoding="utf-8"?>
<formControlPr xmlns="http://schemas.microsoft.com/office/spreadsheetml/2009/9/main" objectType="CheckBox" fmlaLink="'Sheet2(例'!$G$21" lockText="1" noThreeD="1"/>
</file>

<file path=xl/ctrlProps/ctrlProp355.xml><?xml version="1.0" encoding="utf-8"?>
<formControlPr xmlns="http://schemas.microsoft.com/office/spreadsheetml/2009/9/main" objectType="CheckBox" checked="Checked" fmlaLink="'Sheet2(例'!$C$18" lockText="1" noThreeD="1"/>
</file>

<file path=xl/ctrlProps/ctrlProp356.xml><?xml version="1.0" encoding="utf-8"?>
<formControlPr xmlns="http://schemas.microsoft.com/office/spreadsheetml/2009/9/main" objectType="CheckBox" checked="Checked" fmlaLink="'Sheet2(例'!$C$19" lockText="1" noThreeD="1"/>
</file>

<file path=xl/ctrlProps/ctrlProp357.xml><?xml version="1.0" encoding="utf-8"?>
<formControlPr xmlns="http://schemas.microsoft.com/office/spreadsheetml/2009/9/main" objectType="CheckBox" fmlaLink="'Sheet2(例'!$D$19" lockText="1" noThreeD="1"/>
</file>

<file path=xl/ctrlProps/ctrlProp358.xml><?xml version="1.0" encoding="utf-8"?>
<formControlPr xmlns="http://schemas.microsoft.com/office/spreadsheetml/2009/9/main" objectType="CheckBox" checked="Checked" fmlaLink="'Sheet2(例'!$D$18" lockText="1" noThreeD="1"/>
</file>

<file path=xl/ctrlProps/ctrlProp359.xml><?xml version="1.0" encoding="utf-8"?>
<formControlPr xmlns="http://schemas.microsoft.com/office/spreadsheetml/2009/9/main" objectType="Radio" firstButton="1" fmlaLink="AO6"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checked="Checked" fmlaLink="'Sheet2(例'!$F$42" lockText="1" noThreeD="1"/>
</file>

<file path=xl/ctrlProps/ctrlProp364.xml><?xml version="1.0" encoding="utf-8"?>
<formControlPr xmlns="http://schemas.microsoft.com/office/spreadsheetml/2009/9/main" objectType="CheckBox" fmlaLink="'Sheet2(例'!$G$42"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checked="Checked"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fmlaLink="'Sheet2(例'!$C$42" lockText="1" noThreeD="1"/>
</file>

<file path=xl/ctrlProps/ctrlProp370.xml><?xml version="1.0" encoding="utf-8"?>
<formControlPr xmlns="http://schemas.microsoft.com/office/spreadsheetml/2009/9/main" objectType="CheckBox" checked="Checked" fmlaLink="'Sheet2(例'!$D$42" lockText="1" noThreeD="1"/>
</file>

<file path=xl/ctrlProps/ctrlProp371.xml><?xml version="1.0" encoding="utf-8"?>
<formControlPr xmlns="http://schemas.microsoft.com/office/spreadsheetml/2009/9/main" objectType="CheckBox" checked="Checked"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checked="Checked"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checked="Checked" fmlaLink="'Sheet2(例'!$C$58" lockText="1" noThreeD="1"/>
</file>

<file path=xl/ctrlProps/ctrlProp380.xml><?xml version="1.0" encoding="utf-8"?>
<formControlPr xmlns="http://schemas.microsoft.com/office/spreadsheetml/2009/9/main" objectType="CheckBox" fmlaLink="'Sheet2(例'!$D$58" lockText="1" noThreeD="1"/>
</file>

<file path=xl/ctrlProps/ctrlProp381.xml><?xml version="1.0" encoding="utf-8"?>
<formControlPr xmlns="http://schemas.microsoft.com/office/spreadsheetml/2009/9/main" objectType="CheckBox" checked="Checked" fmlaLink="'Sheet2(例'!$C$59" lockText="1" noThreeD="1"/>
</file>

<file path=xl/ctrlProps/ctrlProp382.xml><?xml version="1.0" encoding="utf-8"?>
<formControlPr xmlns="http://schemas.microsoft.com/office/spreadsheetml/2009/9/main" objectType="CheckBox" fmlaLink="'Sheet2(例'!$D$59" lockText="1" noThreeD="1"/>
</file>

<file path=xl/ctrlProps/ctrlProp383.xml><?xml version="1.0" encoding="utf-8"?>
<formControlPr xmlns="http://schemas.microsoft.com/office/spreadsheetml/2009/9/main" objectType="CheckBox" checked="Checked"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checked="Checked" fmlaLink="'Sheet2(例'!$I$21" lockText="1" noThreeD="1"/>
</file>

<file path=xl/ctrlProps/ctrlProp388.xml><?xml version="1.0" encoding="utf-8"?>
<formControlPr xmlns="http://schemas.microsoft.com/office/spreadsheetml/2009/9/main" objectType="CheckBox" fmlaLink="'Sheet2(例'!$J$21" lockText="1" noThreeD="1"/>
</file>

<file path=xl/ctrlProps/ctrlProp389.xml><?xml version="1.0" encoding="utf-8"?>
<formControlPr xmlns="http://schemas.microsoft.com/office/spreadsheetml/2009/9/main" objectType="CheckBox" checked="Checked"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fmlaLink="'Sheet2(例'!$I$42" lockText="1" noThreeD="1"/>
</file>

<file path=xl/ctrlProps/ctrlProp392.xml><?xml version="1.0" encoding="utf-8"?>
<formControlPr xmlns="http://schemas.microsoft.com/office/spreadsheetml/2009/9/main" objectType="CheckBox" fmlaLink="'Sheet2(例'!$J$42" lockText="1" noThreeD="1"/>
</file>

<file path=xl/ctrlProps/ctrlProp393.xml><?xml version="1.0" encoding="utf-8"?>
<formControlPr xmlns="http://schemas.microsoft.com/office/spreadsheetml/2009/9/main" objectType="CheckBox" checked="Checked"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checked="Checked"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checked="Checked" fmlaLink="'Sheet2(例'!$C$60" lockText="1" noThreeD="1"/>
</file>

<file path=xl/ctrlProps/ctrlProp400.xml><?xml version="1.0" encoding="utf-8"?>
<formControlPr xmlns="http://schemas.microsoft.com/office/spreadsheetml/2009/9/main" objectType="CheckBox" fmlaLink="'Sheet2(例'!$C$61" lockText="1" noThreeD="1"/>
</file>

<file path=xl/ctrlProps/ctrlProp401.xml><?xml version="1.0" encoding="utf-8"?>
<formControlPr xmlns="http://schemas.microsoft.com/office/spreadsheetml/2009/9/main" objectType="CheckBox" checked="Checked"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checked="Checked"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checked="Checked" fmlaLink="'Sheet2(例'!$AD$18" lockText="1" noThreeD="1"/>
</file>

<file path=xl/ctrlProps/ctrlProp406.xml><?xml version="1.0" encoding="utf-8"?>
<formControlPr xmlns="http://schemas.microsoft.com/office/spreadsheetml/2009/9/main" objectType="CheckBox" fmlaLink="'Sheet2(例'!$AE$18" lockText="1" noThreeD="1"/>
</file>

<file path=xl/drawings/_rels/drawing1.xml.rels><?xml version="1.0" encoding="UTF-8" standalone="yes"?>
<Relationships xmlns="http://schemas.openxmlformats.org/package/2006/relationships"><Relationship Id="rId1" Type="http://schemas.openxmlformats.org/officeDocument/2006/relationships/hyperlink" Target="#'&#27096;&#24335;1(&#20363;'!A1"/></Relationships>
</file>

<file path=xl/drawings/_rels/drawing2.xml.rels><?xml version="1.0" encoding="UTF-8" standalone="yes"?>
<Relationships xmlns="http://schemas.openxmlformats.org/package/2006/relationships"><Relationship Id="rId2" Type="http://schemas.openxmlformats.org/officeDocument/2006/relationships/hyperlink" Target="#'&#27096;&#24335;2(&#20363;'!A1"/><Relationship Id="rId1" Type="http://schemas.openxmlformats.org/officeDocument/2006/relationships/hyperlink" Target="#'&#27096;&#24335;&#65298;(&#12388;&#12389;&#12365;)'!P14"/></Relationships>
</file>

<file path=xl/drawings/_rels/drawing3.xml.rels><?xml version="1.0" encoding="UTF-8" standalone="yes"?>
<Relationships xmlns="http://schemas.openxmlformats.org/package/2006/relationships"><Relationship Id="rId2" Type="http://schemas.openxmlformats.org/officeDocument/2006/relationships/hyperlink" Target="#'&#27096;&#24335;3(&#20363;'!A1"/><Relationship Id="rId1" Type="http://schemas.openxmlformats.org/officeDocument/2006/relationships/hyperlink" Target="#'&#27096;&#24335;3(&#12388;&#12389;&#12365;)'!D21"/></Relationships>
</file>

<file path=xl/drawings/_rels/drawing4.xml.rels><?xml version="1.0" encoding="UTF-8" standalone="yes"?>
<Relationships xmlns="http://schemas.openxmlformats.org/package/2006/relationships"><Relationship Id="rId1" Type="http://schemas.openxmlformats.org/officeDocument/2006/relationships/hyperlink" Target="#'&#27096;&#24335;&#65300;(&#20363;'!A1"/></Relationships>
</file>

<file path=xl/drawings/_rels/drawing5.xml.rels><?xml version="1.0" encoding="UTF-8" standalone="yes"?>
<Relationships xmlns="http://schemas.openxmlformats.org/package/2006/relationships"><Relationship Id="rId3" Type="http://schemas.openxmlformats.org/officeDocument/2006/relationships/hyperlink" Target="#'&#21442;&#21152;&#32773;&#21517;&#31807;(&#20363;'!A1"/><Relationship Id="rId2" Type="http://schemas.openxmlformats.org/officeDocument/2006/relationships/hyperlink" Target="#'&#21442;&#21152;&#32773;&#21517;&#31807;(&#12388;&#12389;&#12365;2)'!C10"/><Relationship Id="rId1" Type="http://schemas.openxmlformats.org/officeDocument/2006/relationships/hyperlink" Target="#'&#21442;&#21152;&#32773;&#21517;&#31807;(&#12388;&#12389;&#12365;1)'!C10"/></Relationships>
</file>

<file path=xl/drawings/_rels/drawing6.xml.rels><?xml version="1.0" encoding="UTF-8" standalone="yes"?>
<Relationships xmlns="http://schemas.openxmlformats.org/package/2006/relationships"><Relationship Id="rId1" Type="http://schemas.openxmlformats.org/officeDocument/2006/relationships/hyperlink" Target="#&#27096;&#24335;2!A1"/></Relationships>
</file>

<file path=xl/drawings/_rels/drawing7.xml.rels><?xml version="1.0" encoding="UTF-8" standalone="yes"?>
<Relationships xmlns="http://schemas.openxmlformats.org/package/2006/relationships"><Relationship Id="rId1" Type="http://schemas.openxmlformats.org/officeDocument/2006/relationships/hyperlink" Target="#&#27096;&#24335;3!A1"/></Relationships>
</file>

<file path=xl/drawings/_rels/drawing8.xml.rels><?xml version="1.0" encoding="UTF-8" standalone="yes"?>
<Relationships xmlns="http://schemas.openxmlformats.org/package/2006/relationships"><Relationship Id="rId1" Type="http://schemas.openxmlformats.org/officeDocument/2006/relationships/hyperlink" Target="#&#21442;&#21152;&#32773;&#21517;&#31807;!A1"/></Relationships>
</file>

<file path=xl/drawings/_rels/drawing9.xml.rels><?xml version="1.0" encoding="UTF-8" standalone="yes"?>
<Relationships xmlns="http://schemas.openxmlformats.org/package/2006/relationships"><Relationship Id="rId1" Type="http://schemas.openxmlformats.org/officeDocument/2006/relationships/hyperlink" Target="#&#21442;&#21152;&#32773;&#21517;&#31807;!A1"/></Relationships>
</file>

<file path=xl/drawings/_rels/drawing10.xml.rels><?xml version="1.0" encoding="UTF-8" standalone="yes"?>
<Relationships xmlns="http://schemas.openxmlformats.org/package/2006/relationships"><Relationship Id="rId1" Type="http://schemas.openxmlformats.org/officeDocument/2006/relationships/hyperlink" Target="#&#27096;&#24335;1!AA6"/></Relationships>
</file>

<file path=xl/drawings/_rels/drawing11.xml.rels><?xml version="1.0" encoding="UTF-8" standalone="yes"?>
<Relationships xmlns="http://schemas.openxmlformats.org/package/2006/relationships"><Relationship Id="rId1" Type="http://schemas.openxmlformats.org/officeDocument/2006/relationships/hyperlink" Target="#&#27096;&#24335;2!A1"/></Relationships>
</file>

<file path=xl/drawings/_rels/drawing12.xml.rels><?xml version="1.0" encoding="UTF-8" standalone="yes"?>
<Relationships xmlns="http://schemas.openxmlformats.org/package/2006/relationships"><Relationship Id="rId1" Type="http://schemas.openxmlformats.org/officeDocument/2006/relationships/hyperlink" Target="#&#27096;&#24335;3!D21"/></Relationships>
</file>

<file path=xl/drawings/_rels/drawing13.xml.rels><?xml version="1.0" encoding="UTF-8" standalone="yes"?>
<Relationships xmlns="http://schemas.openxmlformats.org/package/2006/relationships"><Relationship Id="rId1" Type="http://schemas.openxmlformats.org/officeDocument/2006/relationships/hyperlink" Target="#&#27096;&#24335;&#65300;!C6"/></Relationships>
</file>

<file path=xl/drawings/_rels/drawing14.xml.rels><?xml version="1.0" encoding="UTF-8" standalone="yes"?>
<Relationships xmlns="http://schemas.openxmlformats.org/package/2006/relationships"><Relationship Id="rId1" Type="http://schemas.openxmlformats.org/officeDocument/2006/relationships/hyperlink" Target="#&#21442;&#21152;&#32773;&#21517;&#31807;!C17"/></Relationships>
</file>

<file path=xl/drawings/drawing1.xml><?xml version="1.0" encoding="utf-8"?>
<xdr:wsDr xmlns:xdr="http://schemas.openxmlformats.org/drawingml/2006/spreadsheetDrawing" xmlns:a="http://schemas.openxmlformats.org/drawingml/2006/main">
  <xdr:twoCellAnchor editAs="absolute">
    <xdr:from>
      <xdr:col>15</xdr:col>
      <xdr:colOff>0</xdr:colOff>
      <xdr:row>16</xdr:row>
      <xdr:rowOff>200025</xdr:rowOff>
    </xdr:from>
    <xdr:to>
      <xdr:col>38</xdr:col>
      <xdr:colOff>216836</xdr:colOff>
      <xdr:row>18</xdr:row>
      <xdr:rowOff>31937</xdr:rowOff>
    </xdr:to>
    <xdr:sp macro="" textlink="">
      <xdr:nvSpPr>
        <xdr:cNvPr id="12" name="正方形/長方形 11">
          <a:extLst>
            <a:ext uri="{FF2B5EF4-FFF2-40B4-BE49-F238E27FC236}">
              <a16:creationId xmlns:a16="http://schemas.microsoft.com/office/drawing/2014/main" id="{D68BF37A-39CB-416E-9582-5C53C235C26D}"/>
            </a:ext>
          </a:extLst>
        </xdr:cNvPr>
        <xdr:cNvSpPr/>
      </xdr:nvSpPr>
      <xdr:spPr>
        <a:xfrm>
          <a:off x="2486025" y="4924425"/>
          <a:ext cx="4655486" cy="231962"/>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原則として、　　入所時刻は</a:t>
          </a:r>
          <a:r>
            <a:rPr kumimoji="1" lang="ja-JP" altLang="en-US" sz="1000" b="1" kern="1200">
              <a:solidFill>
                <a:srgbClr val="FF0000"/>
              </a:solidFill>
              <a:latin typeface="ＭＳ ゴシック" panose="020B0609070205080204" pitchFamily="49" charset="-128"/>
              <a:ea typeface="ＭＳ ゴシック" panose="020B0609070205080204" pitchFamily="49" charset="-128"/>
            </a:rPr>
            <a:t>９時から</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退所時刻は</a:t>
          </a:r>
          <a:r>
            <a:rPr kumimoji="1" lang="ja-JP" altLang="en-US" sz="1000" b="1" kern="1200">
              <a:solidFill>
                <a:srgbClr val="FF0000"/>
              </a:solidFill>
              <a:latin typeface="ＭＳ ゴシック" panose="020B0609070205080204" pitchFamily="49" charset="-128"/>
              <a:ea typeface="ＭＳ ゴシック" panose="020B0609070205080204" pitchFamily="49" charset="-128"/>
            </a:rPr>
            <a:t>１６時までの間　　　</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fPrintsWithSheet="0"/>
  </xdr:twoCellAnchor>
  <mc:AlternateContent xmlns:mc="http://schemas.openxmlformats.org/markup-compatibility/2006">
    <mc:Choice xmlns:a14="http://schemas.microsoft.com/office/drawing/2010/main" Requires="a14">
      <xdr:twoCellAnchor editAs="absolute">
        <xdr:from>
          <xdr:col>20</xdr:col>
          <xdr:colOff>19050</xdr:colOff>
          <xdr:row>17</xdr:row>
          <xdr:rowOff>19050</xdr:rowOff>
        </xdr:from>
        <xdr:to>
          <xdr:col>20</xdr:col>
          <xdr:colOff>161925</xdr:colOff>
          <xdr:row>18</xdr:row>
          <xdr:rowOff>142875</xdr:rowOff>
        </xdr:to>
        <xdr:sp macro="" textlink="">
          <xdr:nvSpPr>
            <xdr:cNvPr id="7169" name="Spinner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38100</xdr:colOff>
          <xdr:row>17</xdr:row>
          <xdr:rowOff>19050</xdr:rowOff>
        </xdr:from>
        <xdr:to>
          <xdr:col>36</xdr:col>
          <xdr:colOff>19050</xdr:colOff>
          <xdr:row>18</xdr:row>
          <xdr:rowOff>142875</xdr:rowOff>
        </xdr:to>
        <xdr:sp macro="" textlink="">
          <xdr:nvSpPr>
            <xdr:cNvPr id="7170" name="Spinner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absolute">
    <xdr:from>
      <xdr:col>25</xdr:col>
      <xdr:colOff>257175</xdr:colOff>
      <xdr:row>4</xdr:row>
      <xdr:rowOff>0</xdr:rowOff>
    </xdr:from>
    <xdr:to>
      <xdr:col>40</xdr:col>
      <xdr:colOff>27675</xdr:colOff>
      <xdr:row>5</xdr:row>
      <xdr:rowOff>22414</xdr:rowOff>
    </xdr:to>
    <xdr:sp macro="" textlink="">
      <xdr:nvSpPr>
        <xdr:cNvPr id="2" name="正方形/長方形 1">
          <a:extLst>
            <a:ext uri="{FF2B5EF4-FFF2-40B4-BE49-F238E27FC236}">
              <a16:creationId xmlns:a16="http://schemas.microsoft.com/office/drawing/2014/main" id="{35B9B183-127C-4A0F-A3BE-138F0F581560}"/>
            </a:ext>
          </a:extLst>
        </xdr:cNvPr>
        <xdr:cNvSpPr/>
      </xdr:nvSpPr>
      <xdr:spPr>
        <a:xfrm>
          <a:off x="4676775" y="981075"/>
          <a:ext cx="2618475" cy="203389"/>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申請書提出年月日</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を入力ください。</a:t>
          </a:r>
        </a:p>
      </xdr:txBody>
    </xdr:sp>
    <xdr:clientData fPrintsWithSheet="0"/>
  </xdr:twoCellAnchor>
  <xdr:twoCellAnchor editAs="absolute">
    <xdr:from>
      <xdr:col>13</xdr:col>
      <xdr:colOff>0</xdr:colOff>
      <xdr:row>21</xdr:row>
      <xdr:rowOff>238125</xdr:rowOff>
    </xdr:from>
    <xdr:to>
      <xdr:col>17</xdr:col>
      <xdr:colOff>43588</xdr:colOff>
      <xdr:row>22</xdr:row>
      <xdr:rowOff>160390</xdr:rowOff>
    </xdr:to>
    <xdr:sp macro="" textlink="">
      <xdr:nvSpPr>
        <xdr:cNvPr id="3" name="正方形/長方形 2">
          <a:extLst>
            <a:ext uri="{FF2B5EF4-FFF2-40B4-BE49-F238E27FC236}">
              <a16:creationId xmlns:a16="http://schemas.microsoft.com/office/drawing/2014/main" id="{C1BBB29F-8DF6-4AB3-A878-CB70127832D8}"/>
            </a:ext>
          </a:extLst>
        </xdr:cNvPr>
        <xdr:cNvSpPr/>
      </xdr:nvSpPr>
      <xdr:spPr>
        <a:xfrm>
          <a:off x="2019300" y="6648450"/>
          <a:ext cx="815113" cy="179440"/>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代表者所属先</a:t>
          </a:r>
        </a:p>
      </xdr:txBody>
    </xdr:sp>
    <xdr:clientData fPrintsWithSheet="0"/>
  </xdr:twoCellAnchor>
  <xdr:twoCellAnchor editAs="absolute">
    <xdr:from>
      <xdr:col>13</xdr:col>
      <xdr:colOff>0</xdr:colOff>
      <xdr:row>23</xdr:row>
      <xdr:rowOff>238125</xdr:rowOff>
    </xdr:from>
    <xdr:to>
      <xdr:col>14</xdr:col>
      <xdr:colOff>158294</xdr:colOff>
      <xdr:row>24</xdr:row>
      <xdr:rowOff>160390</xdr:rowOff>
    </xdr:to>
    <xdr:sp macro="" textlink="">
      <xdr:nvSpPr>
        <xdr:cNvPr id="4" name="正方形/長方形 3">
          <a:extLst>
            <a:ext uri="{FF2B5EF4-FFF2-40B4-BE49-F238E27FC236}">
              <a16:creationId xmlns:a16="http://schemas.microsoft.com/office/drawing/2014/main" id="{7F0CED83-E1D5-4007-9572-0CF5DA696DD2}"/>
            </a:ext>
          </a:extLst>
        </xdr:cNvPr>
        <xdr:cNvSpPr/>
      </xdr:nvSpPr>
      <xdr:spPr>
        <a:xfrm>
          <a:off x="2019300" y="7096125"/>
          <a:ext cx="358319" cy="179440"/>
        </a:xfrm>
        <a:prstGeom prst="rect">
          <a:avLst/>
        </a:prstGeom>
        <a:solidFill>
          <a:srgbClr val="FFFF99"/>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役職</a:t>
          </a:r>
        </a:p>
      </xdr:txBody>
    </xdr:sp>
    <xdr:clientData fPrintsWithSheet="0"/>
  </xdr:twoCellAnchor>
  <xdr:twoCellAnchor editAs="absolute">
    <xdr:from>
      <xdr:col>17</xdr:col>
      <xdr:colOff>0</xdr:colOff>
      <xdr:row>23</xdr:row>
      <xdr:rowOff>171450</xdr:rowOff>
    </xdr:from>
    <xdr:to>
      <xdr:col>18</xdr:col>
      <xdr:colOff>167400</xdr:colOff>
      <xdr:row>24</xdr:row>
      <xdr:rowOff>92594</xdr:rowOff>
    </xdr:to>
    <xdr:sp macro="" textlink="">
      <xdr:nvSpPr>
        <xdr:cNvPr id="5" name="正方形/長方形 4">
          <a:extLst>
            <a:ext uri="{FF2B5EF4-FFF2-40B4-BE49-F238E27FC236}">
              <a16:creationId xmlns:a16="http://schemas.microsoft.com/office/drawing/2014/main" id="{AF737E5D-821C-4650-A69D-C1FB33AF3778}"/>
            </a:ext>
          </a:extLst>
        </xdr:cNvPr>
        <xdr:cNvSpPr/>
      </xdr:nvSpPr>
      <xdr:spPr>
        <a:xfrm>
          <a:off x="2790825" y="7029450"/>
          <a:ext cx="396000" cy="178319"/>
        </a:xfrm>
        <a:prstGeom prst="rect">
          <a:avLst/>
        </a:prstGeom>
        <a:solidFill>
          <a:srgbClr val="FFFF99"/>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750" b="1" kern="1200">
              <a:solidFill>
                <a:srgbClr val="FF0000"/>
              </a:solidFill>
              <a:latin typeface="ＭＳ ゴシック" panose="020B0609070205080204" pitchFamily="49" charset="-128"/>
              <a:ea typeface="ＭＳ ゴシック" panose="020B0609070205080204" pitchFamily="49" charset="-128"/>
            </a:rPr>
            <a:t>ふりがな</a:t>
          </a:r>
        </a:p>
      </xdr:txBody>
    </xdr:sp>
    <xdr:clientData fPrintsWithSheet="0"/>
  </xdr:twoCellAnchor>
  <xdr:twoCellAnchor editAs="absolute">
    <xdr:from>
      <xdr:col>17</xdr:col>
      <xdr:colOff>0</xdr:colOff>
      <xdr:row>24</xdr:row>
      <xdr:rowOff>171450</xdr:rowOff>
    </xdr:from>
    <xdr:to>
      <xdr:col>18</xdr:col>
      <xdr:colOff>130840</xdr:colOff>
      <xdr:row>25</xdr:row>
      <xdr:rowOff>149744</xdr:rowOff>
    </xdr:to>
    <xdr:sp macro="" textlink="">
      <xdr:nvSpPr>
        <xdr:cNvPr id="6" name="正方形/長方形 5">
          <a:extLst>
            <a:ext uri="{FF2B5EF4-FFF2-40B4-BE49-F238E27FC236}">
              <a16:creationId xmlns:a16="http://schemas.microsoft.com/office/drawing/2014/main" id="{CF414530-7441-41DE-8FED-6C6F4733ADEC}"/>
            </a:ext>
          </a:extLst>
        </xdr:cNvPr>
        <xdr:cNvSpPr/>
      </xdr:nvSpPr>
      <xdr:spPr>
        <a:xfrm>
          <a:off x="2790825" y="7286625"/>
          <a:ext cx="359440" cy="178319"/>
        </a:xfrm>
        <a:prstGeom prst="rect">
          <a:avLst/>
        </a:prstGeom>
        <a:solidFill>
          <a:srgbClr val="FFFF99"/>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氏名</a:t>
          </a:r>
        </a:p>
      </xdr:txBody>
    </xdr:sp>
    <xdr:clientData fPrintsWithSheet="0"/>
  </xdr:twoCellAnchor>
  <xdr:twoCellAnchor editAs="absolute">
    <xdr:from>
      <xdr:col>45</xdr:col>
      <xdr:colOff>77322</xdr:colOff>
      <xdr:row>22</xdr:row>
      <xdr:rowOff>94132</xdr:rowOff>
    </xdr:from>
    <xdr:to>
      <xdr:col>50</xdr:col>
      <xdr:colOff>171449</xdr:colOff>
      <xdr:row>23</xdr:row>
      <xdr:rowOff>172572</xdr:rowOff>
    </xdr:to>
    <xdr:sp macro="" textlink="">
      <xdr:nvSpPr>
        <xdr:cNvPr id="7" name="正方形/長方形 6">
          <a:extLst>
            <a:ext uri="{FF2B5EF4-FFF2-40B4-BE49-F238E27FC236}">
              <a16:creationId xmlns:a16="http://schemas.microsoft.com/office/drawing/2014/main" id="{3D69D1D7-3A7E-4915-9B5B-3D8CB8729906}"/>
            </a:ext>
          </a:extLst>
        </xdr:cNvPr>
        <xdr:cNvSpPr/>
      </xdr:nvSpPr>
      <xdr:spPr>
        <a:xfrm>
          <a:off x="8125947" y="6761632"/>
          <a:ext cx="2494427" cy="268940"/>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異なる場合は、修正してください。</a:t>
          </a:r>
        </a:p>
      </xdr:txBody>
    </xdr:sp>
    <xdr:clientData fPrintsWithSheet="0"/>
  </xdr:twoCellAnchor>
  <xdr:twoCellAnchor editAs="absolute">
    <xdr:from>
      <xdr:col>44</xdr:col>
      <xdr:colOff>171450</xdr:colOff>
      <xdr:row>22</xdr:row>
      <xdr:rowOff>38100</xdr:rowOff>
    </xdr:from>
    <xdr:to>
      <xdr:col>45</xdr:col>
      <xdr:colOff>104214</xdr:colOff>
      <xdr:row>23</xdr:row>
      <xdr:rowOff>251012</xdr:rowOff>
    </xdr:to>
    <xdr:sp macro="" textlink="">
      <xdr:nvSpPr>
        <xdr:cNvPr id="8" name="右中かっこ 7">
          <a:extLst>
            <a:ext uri="{FF2B5EF4-FFF2-40B4-BE49-F238E27FC236}">
              <a16:creationId xmlns:a16="http://schemas.microsoft.com/office/drawing/2014/main" id="{BDA1EF26-C866-455B-85DD-E6562FCE419B}"/>
            </a:ext>
          </a:extLst>
        </xdr:cNvPr>
        <xdr:cNvSpPr/>
      </xdr:nvSpPr>
      <xdr:spPr>
        <a:xfrm>
          <a:off x="8010525" y="6705600"/>
          <a:ext cx="142314" cy="403412"/>
        </a:xfrm>
        <a:prstGeom prst="rightBrace">
          <a:avLst/>
        </a:prstGeom>
        <a:ln>
          <a:solidFill>
            <a:srgbClr val="FF0000">
              <a:alpha val="99000"/>
            </a:srgb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fPrintsWithSheet="0"/>
  </xdr:twoCellAnchor>
  <xdr:twoCellAnchor editAs="absolute">
    <xdr:from>
      <xdr:col>45</xdr:col>
      <xdr:colOff>77883</xdr:colOff>
      <xdr:row>25</xdr:row>
      <xdr:rowOff>180975</xdr:rowOff>
    </xdr:from>
    <xdr:to>
      <xdr:col>50</xdr:col>
      <xdr:colOff>172010</xdr:colOff>
      <xdr:row>27</xdr:row>
      <xdr:rowOff>113740</xdr:rowOff>
    </xdr:to>
    <xdr:sp macro="" textlink="">
      <xdr:nvSpPr>
        <xdr:cNvPr id="9" name="正方形/長方形 8">
          <a:extLst>
            <a:ext uri="{FF2B5EF4-FFF2-40B4-BE49-F238E27FC236}">
              <a16:creationId xmlns:a16="http://schemas.microsoft.com/office/drawing/2014/main" id="{5600F66A-2A57-406D-91B6-699038F9AA80}"/>
            </a:ext>
          </a:extLst>
        </xdr:cNvPr>
        <xdr:cNvSpPr/>
      </xdr:nvSpPr>
      <xdr:spPr>
        <a:xfrm>
          <a:off x="8126508" y="7496175"/>
          <a:ext cx="2494427" cy="399490"/>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調整プログラム等の送付先</a:t>
          </a:r>
          <a:endParaRPr kumimoji="1" lang="en-US" altLang="ja-JP" sz="1000" b="1" kern="12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メールアドレスを入力してください。</a:t>
          </a:r>
        </a:p>
      </xdr:txBody>
    </xdr:sp>
    <xdr:clientData fPrintsWithSheet="0"/>
  </xdr:twoCellAnchor>
  <xdr:twoCellAnchor editAs="absolute">
    <xdr:from>
      <xdr:col>44</xdr:col>
      <xdr:colOff>104775</xdr:colOff>
      <xdr:row>26</xdr:row>
      <xdr:rowOff>169768</xdr:rowOff>
    </xdr:from>
    <xdr:to>
      <xdr:col>45</xdr:col>
      <xdr:colOff>77883</xdr:colOff>
      <xdr:row>26</xdr:row>
      <xdr:rowOff>169769</xdr:rowOff>
    </xdr:to>
    <xdr:cxnSp macro="">
      <xdr:nvCxnSpPr>
        <xdr:cNvPr id="10" name="直線矢印コネクタ 9">
          <a:extLst>
            <a:ext uri="{FF2B5EF4-FFF2-40B4-BE49-F238E27FC236}">
              <a16:creationId xmlns:a16="http://schemas.microsoft.com/office/drawing/2014/main" id="{E99B7A0B-189C-4ABE-8213-9E4F5C27A99F}"/>
            </a:ext>
          </a:extLst>
        </xdr:cNvPr>
        <xdr:cNvCxnSpPr>
          <a:stCxn id="9" idx="1"/>
        </xdr:cNvCxnSpPr>
      </xdr:nvCxnSpPr>
      <xdr:spPr>
        <a:xfrm flipH="1" flipV="1">
          <a:off x="7943850" y="7694518"/>
          <a:ext cx="182658" cy="1"/>
        </a:xfrm>
        <a:prstGeom prst="straightConnector1">
          <a:avLst/>
        </a:prstGeom>
        <a:ln>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45</xdr:col>
      <xdr:colOff>85725</xdr:colOff>
      <xdr:row>11</xdr:row>
      <xdr:rowOff>238125</xdr:rowOff>
    </xdr:from>
    <xdr:to>
      <xdr:col>50</xdr:col>
      <xdr:colOff>646019</xdr:colOff>
      <xdr:row>13</xdr:row>
      <xdr:rowOff>177614</xdr:rowOff>
    </xdr:to>
    <xdr:sp macro="" textlink="">
      <xdr:nvSpPr>
        <xdr:cNvPr id="11" name="正方形/長方形 10">
          <a:extLst>
            <a:ext uri="{FF2B5EF4-FFF2-40B4-BE49-F238E27FC236}">
              <a16:creationId xmlns:a16="http://schemas.microsoft.com/office/drawing/2014/main" id="{E2FA6C32-5A74-422C-8DD4-A111038A2ADD}"/>
            </a:ext>
          </a:extLst>
        </xdr:cNvPr>
        <xdr:cNvSpPr/>
      </xdr:nvSpPr>
      <xdr:spPr>
        <a:xfrm>
          <a:off x="8134350" y="3076575"/>
          <a:ext cx="2960594" cy="815789"/>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1" u="sng" kern="1200">
              <a:solidFill>
                <a:sysClr val="windowText" lastClr="000000"/>
              </a:solidFill>
              <a:latin typeface="ＭＳ ゴシック" panose="020B0609070205080204" pitchFamily="49" charset="-128"/>
              <a:ea typeface="ＭＳ ゴシック" panose="020B0609070205080204" pitchFamily="49" charset="-128"/>
            </a:rPr>
            <a:t>団体名と代表者の所属する団体名（学校名等）が異なる場合</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は、</a:t>
          </a:r>
        </a:p>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代表者役職・氏名の前に所属を入力</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してください。</a:t>
          </a:r>
        </a:p>
        <a:p>
          <a:pPr algn="l"/>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なお、</a:t>
          </a:r>
          <a:r>
            <a:rPr kumimoji="1" lang="ja-JP" altLang="en-US" sz="1000" b="1" u="sng" kern="1200">
              <a:solidFill>
                <a:sysClr val="windowText" lastClr="000000"/>
              </a:solidFill>
              <a:latin typeface="ＭＳ ゴシック" panose="020B0609070205080204" pitchFamily="49" charset="-128"/>
              <a:ea typeface="ＭＳ ゴシック" panose="020B0609070205080204" pitchFamily="49" charset="-128"/>
            </a:rPr>
            <a:t>電子押印等押印の必要はありません</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a:t>
          </a:r>
        </a:p>
      </xdr:txBody>
    </xdr:sp>
    <xdr:clientData fPrintsWithSheet="0"/>
  </xdr:twoCellAnchor>
  <xdr:twoCellAnchor editAs="absolute">
    <xdr:from>
      <xdr:col>3</xdr:col>
      <xdr:colOff>104775</xdr:colOff>
      <xdr:row>29</xdr:row>
      <xdr:rowOff>209550</xdr:rowOff>
    </xdr:from>
    <xdr:to>
      <xdr:col>10</xdr:col>
      <xdr:colOff>250451</xdr:colOff>
      <xdr:row>31</xdr:row>
      <xdr:rowOff>90767</xdr:rowOff>
    </xdr:to>
    <xdr:sp macro="" textlink="">
      <xdr:nvSpPr>
        <xdr:cNvPr id="13" name="正方形/長方形 12">
          <a:extLst>
            <a:ext uri="{FF2B5EF4-FFF2-40B4-BE49-F238E27FC236}">
              <a16:creationId xmlns:a16="http://schemas.microsoft.com/office/drawing/2014/main" id="{52824E00-A765-4CB8-B102-F458A2067F20}"/>
            </a:ext>
          </a:extLst>
        </xdr:cNvPr>
        <xdr:cNvSpPr/>
      </xdr:nvSpPr>
      <xdr:spPr>
        <a:xfrm>
          <a:off x="476250" y="8591550"/>
          <a:ext cx="1136276" cy="605117"/>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内訳は、</a:t>
          </a:r>
          <a:r>
            <a:rPr kumimoji="1" lang="ja-JP" altLang="en-US" sz="1000" b="1" kern="1200">
              <a:solidFill>
                <a:srgbClr val="FF0000"/>
              </a:solidFill>
              <a:latin typeface="ＭＳ ゴシック" panose="020B0609070205080204" pitchFamily="49" charset="-128"/>
              <a:ea typeface="ＭＳ ゴシック" panose="020B0609070205080204" pitchFamily="49" charset="-128"/>
            </a:rPr>
            <a:t>入所日時点の満年齢</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でお願いします。</a:t>
          </a:r>
        </a:p>
      </xdr:txBody>
    </xdr:sp>
    <xdr:clientData fPrintsWithSheet="0"/>
  </xdr:twoCellAnchor>
  <xdr:twoCellAnchor editAs="absolute">
    <xdr:from>
      <xdr:col>45</xdr:col>
      <xdr:colOff>76199</xdr:colOff>
      <xdr:row>3</xdr:row>
      <xdr:rowOff>66675</xdr:rowOff>
    </xdr:from>
    <xdr:to>
      <xdr:col>49</xdr:col>
      <xdr:colOff>333375</xdr:colOff>
      <xdr:row>5</xdr:row>
      <xdr:rowOff>122682</xdr:rowOff>
    </xdr:to>
    <xdr:sp macro="" textlink="">
      <xdr:nvSpPr>
        <xdr:cNvPr id="14" name="矢印: 右 13">
          <a:hlinkClick xmlns:r="http://schemas.openxmlformats.org/officeDocument/2006/relationships" r:id="rId1"/>
          <a:extLst>
            <a:ext uri="{FF2B5EF4-FFF2-40B4-BE49-F238E27FC236}">
              <a16:creationId xmlns:a16="http://schemas.microsoft.com/office/drawing/2014/main" id="{BE684AC5-556B-49EA-BF56-14C921F4ECE8}"/>
            </a:ext>
          </a:extLst>
        </xdr:cNvPr>
        <xdr:cNvSpPr/>
      </xdr:nvSpPr>
      <xdr:spPr>
        <a:xfrm>
          <a:off x="8124824" y="800100"/>
          <a:ext cx="1971676" cy="484632"/>
        </a:xfrm>
        <a:prstGeom prst="rightArrow">
          <a:avLst/>
        </a:prstGeom>
        <a:solidFill>
          <a:schemeClr val="bg1"/>
        </a:solidFill>
        <a:ln>
          <a:solidFill>
            <a:srgbClr val="00B050"/>
          </a:solidFill>
        </a:ln>
        <a:effectLst>
          <a:glow rad="1016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u="sng" kern="1200">
              <a:solidFill>
                <a:srgbClr val="0070C0"/>
              </a:solidFill>
              <a:latin typeface="+mn-ea"/>
              <a:ea typeface="+mn-ea"/>
            </a:rPr>
            <a:t>記入例はこちらをクリック</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57150</xdr:colOff>
      <xdr:row>15</xdr:row>
      <xdr:rowOff>194582</xdr:rowOff>
    </xdr:from>
    <xdr:to>
      <xdr:col>18</xdr:col>
      <xdr:colOff>66675</xdr:colOff>
      <xdr:row>17</xdr:row>
      <xdr:rowOff>23132</xdr:rowOff>
    </xdr:to>
    <xdr:sp macro="" textlink="">
      <xdr:nvSpPr>
        <xdr:cNvPr id="2" name="Check Box 29" hidden="1">
          <a:extLst>
            <a:ext uri="{63B3BB69-23CF-44E3-9099-C40C66FF867C}">
              <a14:compatExt xmlns:a14="http://schemas.microsoft.com/office/drawing/2010/main" spid="_x0000_s28701"/>
            </a:ext>
            <a:ext uri="{FF2B5EF4-FFF2-40B4-BE49-F238E27FC236}">
              <a16:creationId xmlns:a16="http://schemas.microsoft.com/office/drawing/2014/main" id="{00000000-0008-0000-0100-000002000000}"/>
            </a:ext>
          </a:extLst>
        </xdr:cNvPr>
        <xdr:cNvSpPr/>
      </xdr:nvSpPr>
      <xdr:spPr bwMode="auto">
        <a:xfrm>
          <a:off x="2066925" y="3756932"/>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87039</xdr:colOff>
      <xdr:row>36</xdr:row>
      <xdr:rowOff>19050</xdr:rowOff>
    </xdr:from>
    <xdr:to>
      <xdr:col>37</xdr:col>
      <xdr:colOff>39413</xdr:colOff>
      <xdr:row>36</xdr:row>
      <xdr:rowOff>190500</xdr:rowOff>
    </xdr:to>
    <xdr:sp macro="" textlink="">
      <xdr:nvSpPr>
        <xdr:cNvPr id="3" name="Check Box 17" hidden="1">
          <a:extLst>
            <a:ext uri="{63B3BB69-23CF-44E3-9099-C40C66FF867C}">
              <a14:compatExt xmlns:a14="http://schemas.microsoft.com/office/drawing/2010/main" spid="_x0000_s28689"/>
            </a:ext>
            <a:ext uri="{FF2B5EF4-FFF2-40B4-BE49-F238E27FC236}">
              <a16:creationId xmlns:a16="http://schemas.microsoft.com/office/drawing/2014/main" id="{00000000-0008-0000-0100-000003000000}"/>
            </a:ext>
          </a:extLst>
        </xdr:cNvPr>
        <xdr:cNvSpPr/>
      </xdr:nvSpPr>
      <xdr:spPr bwMode="auto">
        <a:xfrm>
          <a:off x="4506639" y="7762875"/>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57150</xdr:colOff>
      <xdr:row>19</xdr:row>
      <xdr:rowOff>28575</xdr:rowOff>
    </xdr:from>
    <xdr:to>
      <xdr:col>19</xdr:col>
      <xdr:colOff>19050</xdr:colOff>
      <xdr:row>19</xdr:row>
      <xdr:rowOff>200025</xdr:rowOff>
    </xdr:to>
    <xdr:sp macro="" textlink="">
      <xdr:nvSpPr>
        <xdr:cNvPr id="4" name="Check Box 10" hidden="1">
          <a:extLst>
            <a:ext uri="{63B3BB69-23CF-44E3-9099-C40C66FF867C}">
              <a14:compatExt xmlns:a14="http://schemas.microsoft.com/office/drawing/2010/main" spid="_x0000_s28682"/>
            </a:ext>
            <a:ext uri="{FF2B5EF4-FFF2-40B4-BE49-F238E27FC236}">
              <a16:creationId xmlns:a16="http://schemas.microsoft.com/office/drawing/2014/main" id="{00000000-0008-0000-0100-000004000000}"/>
            </a:ext>
          </a:extLst>
        </xdr:cNvPr>
        <xdr:cNvSpPr/>
      </xdr:nvSpPr>
      <xdr:spPr bwMode="auto">
        <a:xfrm>
          <a:off x="2190750" y="4448175"/>
          <a:ext cx="228600" cy="171450"/>
        </a:xfrm>
        <a:prstGeom prst="rect">
          <a:avLst/>
        </a:prstGeom>
        <a:noFill/>
        <a:ln w="9525">
          <a:miter lim="800000"/>
          <a:headEnd/>
          <a:tailEnd/>
        </a:ln>
      </xdr:spPr>
    </xdr:sp>
    <xdr:clientData/>
  </xdr:twoCellAnchor>
  <xdr:twoCellAnchor editAs="oneCell">
    <xdr:from>
      <xdr:col>17</xdr:col>
      <xdr:colOff>73244</xdr:colOff>
      <xdr:row>21</xdr:row>
      <xdr:rowOff>19050</xdr:rowOff>
    </xdr:from>
    <xdr:to>
      <xdr:col>19</xdr:col>
      <xdr:colOff>25619</xdr:colOff>
      <xdr:row>21</xdr:row>
      <xdr:rowOff>180975</xdr:rowOff>
    </xdr:to>
    <xdr:sp macro="" textlink="">
      <xdr:nvSpPr>
        <xdr:cNvPr id="5"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05000000}"/>
            </a:ext>
          </a:extLst>
        </xdr:cNvPr>
        <xdr:cNvSpPr/>
      </xdr:nvSpPr>
      <xdr:spPr bwMode="auto">
        <a:xfrm>
          <a:off x="2206844" y="4857750"/>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28575</xdr:colOff>
          <xdr:row>15</xdr:row>
          <xdr:rowOff>200025</xdr:rowOff>
        </xdr:from>
        <xdr:to>
          <xdr:col>9</xdr:col>
          <xdr:colOff>28575</xdr:colOff>
          <xdr:row>17</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200025</xdr:rowOff>
        </xdr:from>
        <xdr:to>
          <xdr:col>18</xdr:col>
          <xdr:colOff>66675</xdr:colOff>
          <xdr:row>17</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209550</xdr:rowOff>
        </xdr:from>
        <xdr:to>
          <xdr:col>9</xdr:col>
          <xdr:colOff>19050</xdr:colOff>
          <xdr:row>18</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16</xdr:row>
          <xdr:rowOff>209550</xdr:rowOff>
        </xdr:from>
        <xdr:to>
          <xdr:col>27</xdr:col>
          <xdr:colOff>19050</xdr:colOff>
          <xdr:row>18</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19050</xdr:rowOff>
        </xdr:from>
        <xdr:to>
          <xdr:col>32</xdr:col>
          <xdr:colOff>104775</xdr:colOff>
          <xdr:row>19</xdr:row>
          <xdr:rowOff>190500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19050</xdr:rowOff>
        </xdr:from>
        <xdr:to>
          <xdr:col>36</xdr:col>
          <xdr:colOff>114300</xdr:colOff>
          <xdr:row>19</xdr:row>
          <xdr:rowOff>190500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19</xdr:row>
          <xdr:rowOff>19050</xdr:rowOff>
        </xdr:from>
        <xdr:to>
          <xdr:col>48</xdr:col>
          <xdr:colOff>104775</xdr:colOff>
          <xdr:row>19</xdr:row>
          <xdr:rowOff>190500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19</xdr:row>
          <xdr:rowOff>19050</xdr:rowOff>
        </xdr:from>
        <xdr:to>
          <xdr:col>52</xdr:col>
          <xdr:colOff>114300</xdr:colOff>
          <xdr:row>19</xdr:row>
          <xdr:rowOff>190500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19</xdr:row>
          <xdr:rowOff>19050</xdr:rowOff>
        </xdr:from>
        <xdr:to>
          <xdr:col>48</xdr:col>
          <xdr:colOff>104775</xdr:colOff>
          <xdr:row>19</xdr:row>
          <xdr:rowOff>190500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19</xdr:row>
          <xdr:rowOff>19050</xdr:rowOff>
        </xdr:from>
        <xdr:to>
          <xdr:col>52</xdr:col>
          <xdr:colOff>114300</xdr:colOff>
          <xdr:row>19</xdr:row>
          <xdr:rowOff>190500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36</xdr:row>
          <xdr:rowOff>19050</xdr:rowOff>
        </xdr:from>
        <xdr:to>
          <xdr:col>17</xdr:col>
          <xdr:colOff>9525</xdr:colOff>
          <xdr:row>36</xdr:row>
          <xdr:rowOff>190500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36</xdr:row>
          <xdr:rowOff>19050</xdr:rowOff>
        </xdr:from>
        <xdr:to>
          <xdr:col>20</xdr:col>
          <xdr:colOff>123825</xdr:colOff>
          <xdr:row>36</xdr:row>
          <xdr:rowOff>190500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36</xdr:row>
          <xdr:rowOff>28575</xdr:rowOff>
        </xdr:from>
        <xdr:to>
          <xdr:col>33</xdr:col>
          <xdr:colOff>9525</xdr:colOff>
          <xdr:row>36</xdr:row>
          <xdr:rowOff>200025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36</xdr:row>
          <xdr:rowOff>19050</xdr:rowOff>
        </xdr:from>
        <xdr:to>
          <xdr:col>37</xdr:col>
          <xdr:colOff>0</xdr:colOff>
          <xdr:row>36</xdr:row>
          <xdr:rowOff>190500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52</xdr:row>
          <xdr:rowOff>295275</xdr:rowOff>
        </xdr:from>
        <xdr:to>
          <xdr:col>13</xdr:col>
          <xdr:colOff>114300</xdr:colOff>
          <xdr:row>53</xdr:row>
          <xdr:rowOff>171450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52</xdr:row>
          <xdr:rowOff>295275</xdr:rowOff>
        </xdr:from>
        <xdr:to>
          <xdr:col>18</xdr:col>
          <xdr:colOff>104775</xdr:colOff>
          <xdr:row>53</xdr:row>
          <xdr:rowOff>171450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36</xdr:row>
          <xdr:rowOff>28575</xdr:rowOff>
        </xdr:from>
        <xdr:to>
          <xdr:col>49</xdr:col>
          <xdr:colOff>9525</xdr:colOff>
          <xdr:row>36</xdr:row>
          <xdr:rowOff>200025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36</xdr:row>
          <xdr:rowOff>19050</xdr:rowOff>
        </xdr:from>
        <xdr:to>
          <xdr:col>53</xdr:col>
          <xdr:colOff>0</xdr:colOff>
          <xdr:row>36</xdr:row>
          <xdr:rowOff>190500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17</xdr:row>
          <xdr:rowOff>209550</xdr:rowOff>
        </xdr:from>
        <xdr:to>
          <xdr:col>19</xdr:col>
          <xdr:colOff>47625</xdr:colOff>
          <xdr:row>19</xdr:row>
          <xdr:rowOff>19050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28575</xdr:rowOff>
        </xdr:from>
        <xdr:to>
          <xdr:col>15</xdr:col>
          <xdr:colOff>38100</xdr:colOff>
          <xdr:row>19</xdr:row>
          <xdr:rowOff>190500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19</xdr:row>
          <xdr:rowOff>28575</xdr:rowOff>
        </xdr:from>
        <xdr:to>
          <xdr:col>19</xdr:col>
          <xdr:colOff>19050</xdr:colOff>
          <xdr:row>19</xdr:row>
          <xdr:rowOff>200025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15</xdr:col>
          <xdr:colOff>38100</xdr:colOff>
          <xdr:row>21</xdr:row>
          <xdr:rowOff>180975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21</xdr:row>
          <xdr:rowOff>19050</xdr:rowOff>
        </xdr:from>
        <xdr:to>
          <xdr:col>19</xdr:col>
          <xdr:colOff>9525</xdr:colOff>
          <xdr:row>21</xdr:row>
          <xdr:rowOff>180975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22</xdr:row>
          <xdr:rowOff>28575</xdr:rowOff>
        </xdr:from>
        <xdr:to>
          <xdr:col>18</xdr:col>
          <xdr:colOff>19050</xdr:colOff>
          <xdr:row>22</xdr:row>
          <xdr:rowOff>171450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22</xdr:row>
          <xdr:rowOff>19050</xdr:rowOff>
        </xdr:from>
        <xdr:to>
          <xdr:col>21</xdr:col>
          <xdr:colOff>38100</xdr:colOff>
          <xdr:row>22</xdr:row>
          <xdr:rowOff>190500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17</xdr:row>
          <xdr:rowOff>219075</xdr:rowOff>
        </xdr:from>
        <xdr:to>
          <xdr:col>15</xdr:col>
          <xdr:colOff>66675</xdr:colOff>
          <xdr:row>19</xdr:row>
          <xdr:rowOff>19050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28575</xdr:rowOff>
        </xdr:from>
        <xdr:to>
          <xdr:col>15</xdr:col>
          <xdr:colOff>38100</xdr:colOff>
          <xdr:row>20</xdr:row>
          <xdr:rowOff>190500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20</xdr:row>
          <xdr:rowOff>28575</xdr:rowOff>
        </xdr:from>
        <xdr:to>
          <xdr:col>19</xdr:col>
          <xdr:colOff>19050</xdr:colOff>
          <xdr:row>20</xdr:row>
          <xdr:rowOff>190500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xdr:row>
          <xdr:rowOff>228600</xdr:rowOff>
        </xdr:from>
        <xdr:to>
          <xdr:col>40</xdr:col>
          <xdr:colOff>123825</xdr:colOff>
          <xdr:row>4</xdr:row>
          <xdr:rowOff>9525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2</xdr:row>
          <xdr:rowOff>219075</xdr:rowOff>
        </xdr:from>
        <xdr:to>
          <xdr:col>48</xdr:col>
          <xdr:colOff>95250</xdr:colOff>
          <xdr:row>4</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1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21</xdr:row>
          <xdr:rowOff>19050</xdr:rowOff>
        </xdr:from>
        <xdr:to>
          <xdr:col>19</xdr:col>
          <xdr:colOff>57150</xdr:colOff>
          <xdr:row>21</xdr:row>
          <xdr:rowOff>180975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1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18</xdr:row>
          <xdr:rowOff>28575</xdr:rowOff>
        </xdr:from>
        <xdr:to>
          <xdr:col>15</xdr:col>
          <xdr:colOff>47625</xdr:colOff>
          <xdr:row>18</xdr:row>
          <xdr:rowOff>180975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20</xdr:row>
          <xdr:rowOff>38100</xdr:rowOff>
        </xdr:from>
        <xdr:to>
          <xdr:col>15</xdr:col>
          <xdr:colOff>47625</xdr:colOff>
          <xdr:row>20</xdr:row>
          <xdr:rowOff>190500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20</xdr:row>
          <xdr:rowOff>28575</xdr:rowOff>
        </xdr:from>
        <xdr:to>
          <xdr:col>19</xdr:col>
          <xdr:colOff>57150</xdr:colOff>
          <xdr:row>20</xdr:row>
          <xdr:rowOff>180975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21</xdr:row>
          <xdr:rowOff>28575</xdr:rowOff>
        </xdr:from>
        <xdr:to>
          <xdr:col>15</xdr:col>
          <xdr:colOff>47625</xdr:colOff>
          <xdr:row>21</xdr:row>
          <xdr:rowOff>180975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22</xdr:row>
          <xdr:rowOff>19050</xdr:rowOff>
        </xdr:from>
        <xdr:to>
          <xdr:col>18</xdr:col>
          <xdr:colOff>57150</xdr:colOff>
          <xdr:row>22</xdr:row>
          <xdr:rowOff>171450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21</xdr:col>
          <xdr:colOff>38100</xdr:colOff>
          <xdr:row>22</xdr:row>
          <xdr:rowOff>171450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18</xdr:row>
          <xdr:rowOff>9525</xdr:rowOff>
        </xdr:from>
        <xdr:to>
          <xdr:col>19</xdr:col>
          <xdr:colOff>57150</xdr:colOff>
          <xdr:row>18</xdr:row>
          <xdr:rowOff>180975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19</xdr:row>
          <xdr:rowOff>28575</xdr:rowOff>
        </xdr:from>
        <xdr:to>
          <xdr:col>15</xdr:col>
          <xdr:colOff>47625</xdr:colOff>
          <xdr:row>19</xdr:row>
          <xdr:rowOff>200025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1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19</xdr:row>
          <xdr:rowOff>19050</xdr:rowOff>
        </xdr:from>
        <xdr:to>
          <xdr:col>19</xdr:col>
          <xdr:colOff>57150</xdr:colOff>
          <xdr:row>19</xdr:row>
          <xdr:rowOff>190500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33</xdr:col>
          <xdr:colOff>19050</xdr:colOff>
          <xdr:row>19</xdr:row>
          <xdr:rowOff>190500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19</xdr:row>
          <xdr:rowOff>38100</xdr:rowOff>
        </xdr:from>
        <xdr:to>
          <xdr:col>37</xdr:col>
          <xdr:colOff>9525</xdr:colOff>
          <xdr:row>19</xdr:row>
          <xdr:rowOff>190500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1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200025</xdr:rowOff>
        </xdr:from>
        <xdr:to>
          <xdr:col>9</xdr:col>
          <xdr:colOff>47625</xdr:colOff>
          <xdr:row>17</xdr:row>
          <xdr:rowOff>19050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1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28575</xdr:rowOff>
        </xdr:from>
        <xdr:to>
          <xdr:col>9</xdr:col>
          <xdr:colOff>9525</xdr:colOff>
          <xdr:row>17</xdr:row>
          <xdr:rowOff>180975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1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17</xdr:row>
          <xdr:rowOff>28575</xdr:rowOff>
        </xdr:from>
        <xdr:to>
          <xdr:col>27</xdr:col>
          <xdr:colOff>47625</xdr:colOff>
          <xdr:row>17</xdr:row>
          <xdr:rowOff>180975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1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xdr:row>
          <xdr:rowOff>200025</xdr:rowOff>
        </xdr:from>
        <xdr:to>
          <xdr:col>18</xdr:col>
          <xdr:colOff>85725</xdr:colOff>
          <xdr:row>17</xdr:row>
          <xdr:rowOff>19050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1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9</xdr:col>
      <xdr:colOff>0</xdr:colOff>
      <xdr:row>1</xdr:row>
      <xdr:rowOff>66675</xdr:rowOff>
    </xdr:from>
    <xdr:to>
      <xdr:col>31</xdr:col>
      <xdr:colOff>14007</xdr:colOff>
      <xdr:row>2</xdr:row>
      <xdr:rowOff>373</xdr:rowOff>
    </xdr:to>
    <xdr:sp macro="" textlink="">
      <xdr:nvSpPr>
        <xdr:cNvPr id="13" name="正方形/長方形 12">
          <a:extLst>
            <a:ext uri="{FF2B5EF4-FFF2-40B4-BE49-F238E27FC236}">
              <a16:creationId xmlns:a16="http://schemas.microsoft.com/office/drawing/2014/main" id="{91C406C5-96F4-451E-B701-BC47CE7FC0E2}"/>
            </a:ext>
          </a:extLst>
        </xdr:cNvPr>
        <xdr:cNvSpPr/>
      </xdr:nvSpPr>
      <xdr:spPr>
        <a:xfrm>
          <a:off x="1181100" y="400050"/>
          <a:ext cx="2947707" cy="235323"/>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1000" b="1" kern="1200">
              <a:solidFill>
                <a:sysClr val="windowText" lastClr="000000"/>
              </a:solidFill>
              <a:latin typeface="ＭＳ ゴシック" panose="020B0609070205080204" pitchFamily="49" charset="-128"/>
              <a:ea typeface="ＭＳ ゴシック" panose="020B0609070205080204" pitchFamily="49" charset="-128"/>
            </a:rPr>
            <a:t>団体所在（活動）市区町村を入力ください。</a:t>
          </a:r>
          <a:endPar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absolute">
    <xdr:from>
      <xdr:col>12</xdr:col>
      <xdr:colOff>39221</xdr:colOff>
      <xdr:row>2</xdr:row>
      <xdr:rowOff>947</xdr:rowOff>
    </xdr:from>
    <xdr:to>
      <xdr:col>12</xdr:col>
      <xdr:colOff>39221</xdr:colOff>
      <xdr:row>3</xdr:row>
      <xdr:rowOff>91395</xdr:rowOff>
    </xdr:to>
    <xdr:cxnSp macro="">
      <xdr:nvCxnSpPr>
        <xdr:cNvPr id="14" name="直線矢印コネクタ 13">
          <a:extLst>
            <a:ext uri="{FF2B5EF4-FFF2-40B4-BE49-F238E27FC236}">
              <a16:creationId xmlns:a16="http://schemas.microsoft.com/office/drawing/2014/main" id="{F98F9FC7-D1D4-4D4B-80E5-10DB8DC4C669}"/>
            </a:ext>
          </a:extLst>
        </xdr:cNvPr>
        <xdr:cNvCxnSpPr/>
      </xdr:nvCxnSpPr>
      <xdr:spPr>
        <a:xfrm>
          <a:off x="1620371" y="636495"/>
          <a:ext cx="0" cy="331200"/>
        </a:xfrm>
        <a:prstGeom prst="straightConnector1">
          <a:avLst/>
        </a:prstGeom>
        <a:ln>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38</xdr:col>
      <xdr:colOff>104775</xdr:colOff>
      <xdr:row>2</xdr:row>
      <xdr:rowOff>9525</xdr:rowOff>
    </xdr:from>
    <xdr:to>
      <xdr:col>55</xdr:col>
      <xdr:colOff>2868</xdr:colOff>
      <xdr:row>3</xdr:row>
      <xdr:rowOff>9524</xdr:rowOff>
    </xdr:to>
    <xdr:sp macro="" textlink="">
      <xdr:nvSpPr>
        <xdr:cNvPr id="15" name="正方形/長方形 14">
          <a:extLst>
            <a:ext uri="{FF2B5EF4-FFF2-40B4-BE49-F238E27FC236}">
              <a16:creationId xmlns:a16="http://schemas.microsoft.com/office/drawing/2014/main" id="{A11CD2EF-A10E-4382-9774-00485668214C}"/>
            </a:ext>
          </a:extLst>
        </xdr:cNvPr>
        <xdr:cNvSpPr/>
      </xdr:nvSpPr>
      <xdr:spPr>
        <a:xfrm>
          <a:off x="5153025" y="647700"/>
          <a:ext cx="2165043" cy="238124"/>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1000" b="1" kern="1200">
              <a:solidFill>
                <a:sysClr val="windowText" lastClr="000000"/>
              </a:solidFill>
              <a:latin typeface="ＭＳ ゴシック" panose="020B0609070205080204" pitchFamily="49" charset="-128"/>
              <a:ea typeface="ＭＳ ゴシック" panose="020B0609070205080204" pitchFamily="49" charset="-128"/>
            </a:rPr>
            <a:t>いずれかをチェックしてください。</a:t>
          </a:r>
          <a:endPar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39</xdr:col>
          <xdr:colOff>0</xdr:colOff>
          <xdr:row>3</xdr:row>
          <xdr:rowOff>0</xdr:rowOff>
        </xdr:from>
        <xdr:to>
          <xdr:col>48</xdr:col>
          <xdr:colOff>57150</xdr:colOff>
          <xdr:row>4</xdr:row>
          <xdr:rowOff>19050</xdr:rowOff>
        </xdr:to>
        <xdr:sp macro="" textlink="">
          <xdr:nvSpPr>
            <xdr:cNvPr id="8262" name="Option Button 70" hidden="1">
              <a:extLst>
                <a:ext uri="{63B3BB69-23CF-44E3-9099-C40C66FF867C}">
                  <a14:compatExt spid="_x0000_s8262"/>
                </a:ext>
                <a:ext uri="{FF2B5EF4-FFF2-40B4-BE49-F238E27FC236}">
                  <a16:creationId xmlns:a16="http://schemas.microsoft.com/office/drawing/2014/main" id="{00000000-0008-0000-01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3</xdr:row>
          <xdr:rowOff>0</xdr:rowOff>
        </xdr:from>
        <xdr:to>
          <xdr:col>54</xdr:col>
          <xdr:colOff>114300</xdr:colOff>
          <xdr:row>4</xdr:row>
          <xdr:rowOff>19050</xdr:rowOff>
        </xdr:to>
        <xdr:sp macro="" textlink="">
          <xdr:nvSpPr>
            <xdr:cNvPr id="8263" name="Option Button 71" hidden="1">
              <a:extLst>
                <a:ext uri="{63B3BB69-23CF-44E3-9099-C40C66FF867C}">
                  <a14:compatExt spid="_x0000_s8263"/>
                </a:ext>
                <a:ext uri="{FF2B5EF4-FFF2-40B4-BE49-F238E27FC236}">
                  <a16:creationId xmlns:a16="http://schemas.microsoft.com/office/drawing/2014/main" id="{00000000-0008-0000-01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継続</a:t>
              </a:r>
            </a:p>
          </xdr:txBody>
        </xdr:sp>
        <xdr:clientData/>
      </xdr:twoCellAnchor>
    </mc:Choice>
    <mc:Fallback/>
  </mc:AlternateContent>
  <xdr:twoCellAnchor>
    <xdr:from>
      <xdr:col>41</xdr:col>
      <xdr:colOff>85725</xdr:colOff>
      <xdr:row>3</xdr:row>
      <xdr:rowOff>1</xdr:rowOff>
    </xdr:from>
    <xdr:to>
      <xdr:col>48</xdr:col>
      <xdr:colOff>31747</xdr:colOff>
      <xdr:row>3</xdr:row>
      <xdr:rowOff>209551</xdr:rowOff>
    </xdr:to>
    <xdr:sp macro="" textlink="">
      <xdr:nvSpPr>
        <xdr:cNvPr id="16" name="テキスト ボックス 15">
          <a:extLst>
            <a:ext uri="{FF2B5EF4-FFF2-40B4-BE49-F238E27FC236}">
              <a16:creationId xmlns:a16="http://schemas.microsoft.com/office/drawing/2014/main" id="{C0D0A800-DA2A-1883-B2F3-2F4AFA66C991}"/>
            </a:ext>
          </a:extLst>
        </xdr:cNvPr>
        <xdr:cNvSpPr txBox="1"/>
      </xdr:nvSpPr>
      <xdr:spPr>
        <a:xfrm>
          <a:off x="5534025" y="876301"/>
          <a:ext cx="879472"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kern="1200">
              <a:latin typeface="+mn-ea"/>
              <a:ea typeface="+mn-ea"/>
            </a:rPr>
            <a:t>(</a:t>
          </a:r>
          <a:r>
            <a:rPr kumimoji="1" lang="ja-JP" altLang="en-US" sz="800" kern="1200">
              <a:latin typeface="+mn-ea"/>
              <a:ea typeface="+mn-ea"/>
            </a:rPr>
            <a:t>初めての利用</a:t>
          </a:r>
          <a:r>
            <a:rPr kumimoji="1" lang="en-US" altLang="ja-JP" sz="800" kern="1200">
              <a:latin typeface="+mn-ea"/>
              <a:ea typeface="+mn-ea"/>
            </a:rPr>
            <a:t>)</a:t>
          </a:r>
          <a:endParaRPr kumimoji="1" lang="ja-JP" altLang="en-US" sz="800" kern="1200">
            <a:latin typeface="+mn-ea"/>
            <a:ea typeface="+mn-ea"/>
          </a:endParaRPr>
        </a:p>
      </xdr:txBody>
    </xdr:sp>
    <xdr:clientData/>
  </xdr:twoCellAnchor>
  <xdr:twoCellAnchor>
    <xdr:from>
      <xdr:col>49</xdr:col>
      <xdr:colOff>114300</xdr:colOff>
      <xdr:row>3</xdr:row>
      <xdr:rowOff>1</xdr:rowOff>
    </xdr:from>
    <xdr:to>
      <xdr:col>55</xdr:col>
      <xdr:colOff>34200</xdr:colOff>
      <xdr:row>3</xdr:row>
      <xdr:rowOff>209551</xdr:rowOff>
    </xdr:to>
    <xdr:sp macro="" textlink="">
      <xdr:nvSpPr>
        <xdr:cNvPr id="17" name="テキスト ボックス 16">
          <a:extLst>
            <a:ext uri="{FF2B5EF4-FFF2-40B4-BE49-F238E27FC236}">
              <a16:creationId xmlns:a16="http://schemas.microsoft.com/office/drawing/2014/main" id="{CD417730-F97D-9B03-859C-36B844A88039}"/>
            </a:ext>
          </a:extLst>
        </xdr:cNvPr>
        <xdr:cNvSpPr txBox="1"/>
      </xdr:nvSpPr>
      <xdr:spPr>
        <a:xfrm>
          <a:off x="6629400" y="876301"/>
          <a:ext cx="720000"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kern="1200">
              <a:latin typeface="+mn-ea"/>
              <a:ea typeface="+mn-ea"/>
            </a:rPr>
            <a:t>(</a:t>
          </a:r>
          <a:r>
            <a:rPr kumimoji="1" lang="ja-JP" altLang="en-US" sz="800" kern="1200">
              <a:latin typeface="+mn-ea"/>
              <a:ea typeface="+mn-ea"/>
            </a:rPr>
            <a:t>過去利用有</a:t>
          </a:r>
          <a:r>
            <a:rPr kumimoji="1" lang="en-US" altLang="ja-JP" sz="800" kern="1200">
              <a:latin typeface="+mn-ea"/>
              <a:ea typeface="+mn-ea"/>
            </a:rPr>
            <a:t>)</a:t>
          </a:r>
          <a:endParaRPr kumimoji="1" lang="ja-JP" altLang="en-US" sz="800" kern="1200">
            <a:latin typeface="+mn-ea"/>
            <a:ea typeface="+mn-ea"/>
          </a:endParaRPr>
        </a:p>
      </xdr:txBody>
    </xdr:sp>
    <xdr:clientData/>
  </xdr:twoCellAnchor>
  <xdr:twoCellAnchor editAs="absolute">
    <xdr:from>
      <xdr:col>55</xdr:col>
      <xdr:colOff>33616</xdr:colOff>
      <xdr:row>39</xdr:row>
      <xdr:rowOff>7795</xdr:rowOff>
    </xdr:from>
    <xdr:to>
      <xdr:col>60</xdr:col>
      <xdr:colOff>141851</xdr:colOff>
      <xdr:row>40</xdr:row>
      <xdr:rowOff>132034</xdr:rowOff>
    </xdr:to>
    <xdr:sp macro="" textlink="">
      <xdr:nvSpPr>
        <xdr:cNvPr id="6" name="正方形/長方形 5">
          <a:extLst>
            <a:ext uri="{FF2B5EF4-FFF2-40B4-BE49-F238E27FC236}">
              <a16:creationId xmlns:a16="http://schemas.microsoft.com/office/drawing/2014/main" id="{47B8561C-F04F-44F1-AE36-743379ABED17}"/>
            </a:ext>
          </a:extLst>
        </xdr:cNvPr>
        <xdr:cNvSpPr/>
      </xdr:nvSpPr>
      <xdr:spPr>
        <a:xfrm>
          <a:off x="7407087" y="8378589"/>
          <a:ext cx="2394235" cy="314739"/>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夜の研修は、</a:t>
          </a:r>
          <a:r>
            <a:rPr kumimoji="1" lang="ja-JP" altLang="en-US" sz="1000" b="1" kern="1200">
              <a:solidFill>
                <a:srgbClr val="FF0000"/>
              </a:solidFill>
              <a:latin typeface="ＭＳ ゴシック" panose="020B0609070205080204" pitchFamily="49" charset="-128"/>
              <a:ea typeface="ＭＳ ゴシック" panose="020B0609070205080204" pitchFamily="49" charset="-128"/>
            </a:rPr>
            <a:t>団体指導</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となります。</a:t>
          </a:r>
        </a:p>
      </xdr:txBody>
    </xdr:sp>
    <xdr:clientData fPrintsWithSheet="0"/>
  </xdr:twoCellAnchor>
  <xdr:twoCellAnchor editAs="absolute">
    <xdr:from>
      <xdr:col>56</xdr:col>
      <xdr:colOff>0</xdr:colOff>
      <xdr:row>23</xdr:row>
      <xdr:rowOff>24845</xdr:rowOff>
    </xdr:from>
    <xdr:to>
      <xdr:col>60</xdr:col>
      <xdr:colOff>231499</xdr:colOff>
      <xdr:row>31</xdr:row>
      <xdr:rowOff>114299</xdr:rowOff>
    </xdr:to>
    <xdr:sp macro="" textlink="">
      <xdr:nvSpPr>
        <xdr:cNvPr id="7" name="正方形/長方形 6">
          <a:extLst>
            <a:ext uri="{FF2B5EF4-FFF2-40B4-BE49-F238E27FC236}">
              <a16:creationId xmlns:a16="http://schemas.microsoft.com/office/drawing/2014/main" id="{F9AB3AC9-7418-17EC-A04D-57E9AA46A9CB}"/>
            </a:ext>
          </a:extLst>
        </xdr:cNvPr>
        <xdr:cNvSpPr/>
      </xdr:nvSpPr>
      <xdr:spPr>
        <a:xfrm>
          <a:off x="7439025" y="5196920"/>
          <a:ext cx="2403199" cy="1622979"/>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0" u="sng" kern="1200">
              <a:solidFill>
                <a:sysClr val="windowText" lastClr="000000"/>
              </a:solidFill>
              <a:latin typeface="ＭＳ ゴシック" panose="020B0609070205080204" pitchFamily="49" charset="-128"/>
              <a:ea typeface="ＭＳ ゴシック" panose="020B0609070205080204" pitchFamily="49" charset="-128"/>
            </a:rPr>
            <a:t>森のチャレンジコース</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を希望の場合は、</a:t>
          </a:r>
          <a:r>
            <a:rPr kumimoji="1" lang="ja-JP" altLang="en-US" sz="1000" b="1" kern="1200">
              <a:solidFill>
                <a:srgbClr val="FF0000"/>
              </a:solidFill>
              <a:latin typeface="ＭＳ ゴシック" panose="020B0609070205080204" pitchFamily="49" charset="-128"/>
              <a:ea typeface="ＭＳ ゴシック" panose="020B0609070205080204" pitchFamily="49" charset="-128"/>
            </a:rPr>
            <a:t>班編成および班数</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を入力し、参加者名簿または参加者名簿</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つづき</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の備考欄への入力もお願いします。</a:t>
          </a:r>
          <a:endPar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sng" kern="1200">
              <a:solidFill>
                <a:sysClr val="windowText" lastClr="000000"/>
              </a:solidFill>
              <a:latin typeface="ＭＳ ゴシック" panose="020B0609070205080204" pitchFamily="49" charset="-128"/>
              <a:ea typeface="ＭＳ ゴシック" panose="020B0609070205080204" pitchFamily="49" charset="-128"/>
            </a:rPr>
            <a:t>野外炊事</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をご希望の場合は、</a:t>
          </a:r>
          <a:r>
            <a:rPr kumimoji="1" lang="ja-JP" altLang="en-US" sz="1000" b="1" kern="1200">
              <a:solidFill>
                <a:srgbClr val="FF0000"/>
              </a:solidFill>
              <a:latin typeface="ＭＳ ゴシック" panose="020B0609070205080204" pitchFamily="49" charset="-128"/>
              <a:ea typeface="ＭＳ ゴシック" panose="020B0609070205080204" pitchFamily="49" charset="-128"/>
            </a:rPr>
            <a:t>班編成および班数</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を入力し、様式３食堂注文表の３欄への入力もお願いします。</a:t>
          </a:r>
        </a:p>
      </xdr:txBody>
    </xdr:sp>
    <xdr:clientData fPrintsWithSheet="0"/>
  </xdr:twoCellAnchor>
  <xdr:twoCellAnchor editAs="absolute">
    <xdr:from>
      <xdr:col>54</xdr:col>
      <xdr:colOff>118417</xdr:colOff>
      <xdr:row>25</xdr:row>
      <xdr:rowOff>27403</xdr:rowOff>
    </xdr:from>
    <xdr:to>
      <xdr:col>56</xdr:col>
      <xdr:colOff>22</xdr:colOff>
      <xdr:row>25</xdr:row>
      <xdr:rowOff>29808</xdr:rowOff>
    </xdr:to>
    <xdr:cxnSp macro="">
      <xdr:nvCxnSpPr>
        <xdr:cNvPr id="10" name="直線矢印コネクタ 9">
          <a:extLst>
            <a:ext uri="{FF2B5EF4-FFF2-40B4-BE49-F238E27FC236}">
              <a16:creationId xmlns:a16="http://schemas.microsoft.com/office/drawing/2014/main" id="{CB0114E5-5D6D-4729-AEDC-D9444FCCBB24}"/>
            </a:ext>
          </a:extLst>
        </xdr:cNvPr>
        <xdr:cNvCxnSpPr/>
      </xdr:nvCxnSpPr>
      <xdr:spPr>
        <a:xfrm flipH="1">
          <a:off x="7193193" y="5551903"/>
          <a:ext cx="137795" cy="2405"/>
        </a:xfrm>
        <a:prstGeom prst="straightConnector1">
          <a:avLst/>
        </a:prstGeom>
        <a:ln w="6350">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54</xdr:col>
      <xdr:colOff>123825</xdr:colOff>
      <xdr:row>31</xdr:row>
      <xdr:rowOff>114299</xdr:rowOff>
    </xdr:from>
    <xdr:to>
      <xdr:col>58</xdr:col>
      <xdr:colOff>401500</xdr:colOff>
      <xdr:row>33</xdr:row>
      <xdr:rowOff>142875</xdr:rowOff>
    </xdr:to>
    <xdr:cxnSp macro="">
      <xdr:nvCxnSpPr>
        <xdr:cNvPr id="21" name="コネクタ: カギ線 20">
          <a:extLst>
            <a:ext uri="{FF2B5EF4-FFF2-40B4-BE49-F238E27FC236}">
              <a16:creationId xmlns:a16="http://schemas.microsoft.com/office/drawing/2014/main" id="{FABCD166-4340-7186-D00D-87E41C7A7248}"/>
            </a:ext>
          </a:extLst>
        </xdr:cNvPr>
        <xdr:cNvCxnSpPr>
          <a:stCxn id="7" idx="2"/>
        </xdr:cNvCxnSpPr>
      </xdr:nvCxnSpPr>
      <xdr:spPr>
        <a:xfrm rot="5400000">
          <a:off x="7768362" y="6357212"/>
          <a:ext cx="409576" cy="1334950"/>
        </a:xfrm>
        <a:prstGeom prst="bentConnector2">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mc:AlternateContent xmlns:mc="http://schemas.openxmlformats.org/markup-compatibility/2006">
    <mc:Choice xmlns:a14="http://schemas.microsoft.com/office/drawing/2010/main" Requires="a14">
      <xdr:twoCellAnchor editAs="oneCell">
        <xdr:from>
          <xdr:col>31</xdr:col>
          <xdr:colOff>19050</xdr:colOff>
          <xdr:row>36</xdr:row>
          <xdr:rowOff>19050</xdr:rowOff>
        </xdr:from>
        <xdr:to>
          <xdr:col>32</xdr:col>
          <xdr:colOff>104775</xdr:colOff>
          <xdr:row>36</xdr:row>
          <xdr:rowOff>190500</xdr:rowOff>
        </xdr:to>
        <xdr:sp macro="" textlink="">
          <xdr:nvSpPr>
            <xdr:cNvPr id="8271" name="Check Box 5" hidden="1">
              <a:extLst>
                <a:ext uri="{63B3BB69-23CF-44E3-9099-C40C66FF867C}">
                  <a14:compatExt spid="_x0000_s8271"/>
                </a:ext>
                <a:ext uri="{FF2B5EF4-FFF2-40B4-BE49-F238E27FC236}">
                  <a16:creationId xmlns:a16="http://schemas.microsoft.com/office/drawing/2014/main" id="{00000000-0008-0000-01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36</xdr:row>
          <xdr:rowOff>19050</xdr:rowOff>
        </xdr:from>
        <xdr:to>
          <xdr:col>36</xdr:col>
          <xdr:colOff>114300</xdr:colOff>
          <xdr:row>36</xdr:row>
          <xdr:rowOff>190500</xdr:rowOff>
        </xdr:to>
        <xdr:sp macro="" textlink="">
          <xdr:nvSpPr>
            <xdr:cNvPr id="8272" name="Check Box 6" hidden="1">
              <a:extLst>
                <a:ext uri="{63B3BB69-23CF-44E3-9099-C40C66FF867C}">
                  <a14:compatExt spid="_x0000_s8272"/>
                </a:ext>
                <a:ext uri="{FF2B5EF4-FFF2-40B4-BE49-F238E27FC236}">
                  <a16:creationId xmlns:a16="http://schemas.microsoft.com/office/drawing/2014/main" id="{00000000-0008-0000-01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36</xdr:row>
          <xdr:rowOff>38100</xdr:rowOff>
        </xdr:from>
        <xdr:to>
          <xdr:col>33</xdr:col>
          <xdr:colOff>19050</xdr:colOff>
          <xdr:row>36</xdr:row>
          <xdr:rowOff>190500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1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36</xdr:row>
          <xdr:rowOff>38100</xdr:rowOff>
        </xdr:from>
        <xdr:to>
          <xdr:col>37</xdr:col>
          <xdr:colOff>9525</xdr:colOff>
          <xdr:row>36</xdr:row>
          <xdr:rowOff>190500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1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87039</xdr:colOff>
      <xdr:row>36</xdr:row>
      <xdr:rowOff>19050</xdr:rowOff>
    </xdr:from>
    <xdr:ext cx="221315" cy="171450"/>
    <xdr:sp macro="" textlink="">
      <xdr:nvSpPr>
        <xdr:cNvPr id="26" name="Check Box 17" hidden="1">
          <a:extLst>
            <a:ext uri="{63B3BB69-23CF-44E3-9099-C40C66FF867C}">
              <a14:compatExt xmlns:a14="http://schemas.microsoft.com/office/drawing/2010/main" spid="_x0000_s28689"/>
            </a:ext>
            <a:ext uri="{FF2B5EF4-FFF2-40B4-BE49-F238E27FC236}">
              <a16:creationId xmlns:a16="http://schemas.microsoft.com/office/drawing/2014/main" id="{E9CFD843-8854-4C1B-970C-0C9113B09B49}"/>
            </a:ext>
          </a:extLst>
        </xdr:cNvPr>
        <xdr:cNvSpPr/>
      </xdr:nvSpPr>
      <xdr:spPr bwMode="auto">
        <a:xfrm>
          <a:off x="4771098" y="7762315"/>
          <a:ext cx="22131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15</xdr:col>
          <xdr:colOff>57150</xdr:colOff>
          <xdr:row>36</xdr:row>
          <xdr:rowOff>28575</xdr:rowOff>
        </xdr:from>
        <xdr:to>
          <xdr:col>17</xdr:col>
          <xdr:colOff>9525</xdr:colOff>
          <xdr:row>36</xdr:row>
          <xdr:rowOff>200025</xdr:rowOff>
        </xdr:to>
        <xdr:sp macro="" textlink="">
          <xdr:nvSpPr>
            <xdr:cNvPr id="8275" name="Check Box 13" hidden="1">
              <a:extLst>
                <a:ext uri="{63B3BB69-23CF-44E3-9099-C40C66FF867C}">
                  <a14:compatExt spid="_x0000_s8275"/>
                </a:ext>
                <a:ext uri="{FF2B5EF4-FFF2-40B4-BE49-F238E27FC236}">
                  <a16:creationId xmlns:a16="http://schemas.microsoft.com/office/drawing/2014/main" id="{00000000-0008-0000-01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36</xdr:row>
          <xdr:rowOff>19050</xdr:rowOff>
        </xdr:from>
        <xdr:to>
          <xdr:col>21</xdr:col>
          <xdr:colOff>0</xdr:colOff>
          <xdr:row>36</xdr:row>
          <xdr:rowOff>190500</xdr:rowOff>
        </xdr:to>
        <xdr:sp macro="" textlink="">
          <xdr:nvSpPr>
            <xdr:cNvPr id="8276" name="Check Box 14" hidden="1">
              <a:extLst>
                <a:ext uri="{63B3BB69-23CF-44E3-9099-C40C66FF867C}">
                  <a14:compatExt spid="_x0000_s8276"/>
                </a:ext>
                <a:ext uri="{FF2B5EF4-FFF2-40B4-BE49-F238E27FC236}">
                  <a16:creationId xmlns:a16="http://schemas.microsoft.com/office/drawing/2014/main" id="{00000000-0008-0000-01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19050</xdr:rowOff>
        </xdr:from>
        <xdr:to>
          <xdr:col>16</xdr:col>
          <xdr:colOff>104775</xdr:colOff>
          <xdr:row>36</xdr:row>
          <xdr:rowOff>190500</xdr:rowOff>
        </xdr:to>
        <xdr:sp macro="" textlink="">
          <xdr:nvSpPr>
            <xdr:cNvPr id="8277" name="Check Box 5" hidden="1">
              <a:extLst>
                <a:ext uri="{63B3BB69-23CF-44E3-9099-C40C66FF867C}">
                  <a14:compatExt spid="_x0000_s8277"/>
                </a:ext>
                <a:ext uri="{FF2B5EF4-FFF2-40B4-BE49-F238E27FC236}">
                  <a16:creationId xmlns:a16="http://schemas.microsoft.com/office/drawing/2014/main" id="{00000000-0008-0000-01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36</xdr:row>
          <xdr:rowOff>19050</xdr:rowOff>
        </xdr:from>
        <xdr:to>
          <xdr:col>20</xdr:col>
          <xdr:colOff>114300</xdr:colOff>
          <xdr:row>36</xdr:row>
          <xdr:rowOff>190500</xdr:rowOff>
        </xdr:to>
        <xdr:sp macro="" textlink="">
          <xdr:nvSpPr>
            <xdr:cNvPr id="8278" name="Check Box 6" hidden="1">
              <a:extLst>
                <a:ext uri="{63B3BB69-23CF-44E3-9099-C40C66FF867C}">
                  <a14:compatExt spid="_x0000_s8278"/>
                </a:ext>
                <a:ext uri="{FF2B5EF4-FFF2-40B4-BE49-F238E27FC236}">
                  <a16:creationId xmlns:a16="http://schemas.microsoft.com/office/drawing/2014/main" id="{00000000-0008-0000-01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36</xdr:row>
          <xdr:rowOff>38100</xdr:rowOff>
        </xdr:from>
        <xdr:to>
          <xdr:col>17</xdr:col>
          <xdr:colOff>19050</xdr:colOff>
          <xdr:row>36</xdr:row>
          <xdr:rowOff>190500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1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36</xdr:row>
          <xdr:rowOff>38100</xdr:rowOff>
        </xdr:from>
        <xdr:to>
          <xdr:col>21</xdr:col>
          <xdr:colOff>9525</xdr:colOff>
          <xdr:row>36</xdr:row>
          <xdr:rowOff>190500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1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51</xdr:col>
      <xdr:colOff>87039</xdr:colOff>
      <xdr:row>36</xdr:row>
      <xdr:rowOff>19050</xdr:rowOff>
    </xdr:from>
    <xdr:ext cx="221315" cy="171450"/>
    <xdr:sp macro="" textlink="">
      <xdr:nvSpPr>
        <xdr:cNvPr id="27" name="Check Box 17" hidden="1">
          <a:extLst>
            <a:ext uri="{63B3BB69-23CF-44E3-9099-C40C66FF867C}">
              <a14:compatExt xmlns:a14="http://schemas.microsoft.com/office/drawing/2010/main" spid="_x0000_s28689"/>
            </a:ext>
            <a:ext uri="{FF2B5EF4-FFF2-40B4-BE49-F238E27FC236}">
              <a16:creationId xmlns:a16="http://schemas.microsoft.com/office/drawing/2014/main" id="{529D1743-7B04-4B03-B47D-5873ABDA6620}"/>
            </a:ext>
          </a:extLst>
        </xdr:cNvPr>
        <xdr:cNvSpPr/>
      </xdr:nvSpPr>
      <xdr:spPr bwMode="auto">
        <a:xfrm>
          <a:off x="4771098" y="7762315"/>
          <a:ext cx="22131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47</xdr:col>
          <xdr:colOff>19050</xdr:colOff>
          <xdr:row>19</xdr:row>
          <xdr:rowOff>19050</xdr:rowOff>
        </xdr:from>
        <xdr:to>
          <xdr:col>48</xdr:col>
          <xdr:colOff>104775</xdr:colOff>
          <xdr:row>19</xdr:row>
          <xdr:rowOff>190500</xdr:rowOff>
        </xdr:to>
        <xdr:sp macro="" textlink="">
          <xdr:nvSpPr>
            <xdr:cNvPr id="8281" name="Check Box 5" hidden="1">
              <a:extLst>
                <a:ext uri="{63B3BB69-23CF-44E3-9099-C40C66FF867C}">
                  <a14:compatExt spid="_x0000_s8281"/>
                </a:ext>
                <a:ext uri="{FF2B5EF4-FFF2-40B4-BE49-F238E27FC236}">
                  <a16:creationId xmlns:a16="http://schemas.microsoft.com/office/drawing/2014/main" id="{00000000-0008-0000-01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19</xdr:row>
          <xdr:rowOff>19050</xdr:rowOff>
        </xdr:from>
        <xdr:to>
          <xdr:col>52</xdr:col>
          <xdr:colOff>114300</xdr:colOff>
          <xdr:row>19</xdr:row>
          <xdr:rowOff>190500</xdr:rowOff>
        </xdr:to>
        <xdr:sp macro="" textlink="">
          <xdr:nvSpPr>
            <xdr:cNvPr id="8282" name="Check Box 6" hidden="1">
              <a:extLst>
                <a:ext uri="{63B3BB69-23CF-44E3-9099-C40C66FF867C}">
                  <a14:compatExt spid="_x0000_s8282"/>
                </a:ext>
                <a:ext uri="{FF2B5EF4-FFF2-40B4-BE49-F238E27FC236}">
                  <a16:creationId xmlns:a16="http://schemas.microsoft.com/office/drawing/2014/main" id="{00000000-0008-0000-01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36</xdr:row>
          <xdr:rowOff>28575</xdr:rowOff>
        </xdr:from>
        <xdr:to>
          <xdr:col>49</xdr:col>
          <xdr:colOff>9525</xdr:colOff>
          <xdr:row>36</xdr:row>
          <xdr:rowOff>200025</xdr:rowOff>
        </xdr:to>
        <xdr:sp macro="" textlink="">
          <xdr:nvSpPr>
            <xdr:cNvPr id="8283" name="Check Box 13" hidden="1">
              <a:extLst>
                <a:ext uri="{63B3BB69-23CF-44E3-9099-C40C66FF867C}">
                  <a14:compatExt spid="_x0000_s8283"/>
                </a:ext>
                <a:ext uri="{FF2B5EF4-FFF2-40B4-BE49-F238E27FC236}">
                  <a16:creationId xmlns:a16="http://schemas.microsoft.com/office/drawing/2014/main" id="{00000000-0008-0000-01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36</xdr:row>
          <xdr:rowOff>19050</xdr:rowOff>
        </xdr:from>
        <xdr:to>
          <xdr:col>53</xdr:col>
          <xdr:colOff>0</xdr:colOff>
          <xdr:row>36</xdr:row>
          <xdr:rowOff>190500</xdr:rowOff>
        </xdr:to>
        <xdr:sp macro="" textlink="">
          <xdr:nvSpPr>
            <xdr:cNvPr id="8284" name="Check Box 14" hidden="1">
              <a:extLst>
                <a:ext uri="{63B3BB69-23CF-44E3-9099-C40C66FF867C}">
                  <a14:compatExt spid="_x0000_s8284"/>
                </a:ext>
                <a:ext uri="{FF2B5EF4-FFF2-40B4-BE49-F238E27FC236}">
                  <a16:creationId xmlns:a16="http://schemas.microsoft.com/office/drawing/2014/main" id="{00000000-0008-0000-01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36</xdr:row>
          <xdr:rowOff>19050</xdr:rowOff>
        </xdr:from>
        <xdr:to>
          <xdr:col>48</xdr:col>
          <xdr:colOff>104775</xdr:colOff>
          <xdr:row>36</xdr:row>
          <xdr:rowOff>190500</xdr:rowOff>
        </xdr:to>
        <xdr:sp macro="" textlink="">
          <xdr:nvSpPr>
            <xdr:cNvPr id="8287" name="Check Box 5" hidden="1">
              <a:extLst>
                <a:ext uri="{63B3BB69-23CF-44E3-9099-C40C66FF867C}">
                  <a14:compatExt spid="_x0000_s8287"/>
                </a:ext>
                <a:ext uri="{FF2B5EF4-FFF2-40B4-BE49-F238E27FC236}">
                  <a16:creationId xmlns:a16="http://schemas.microsoft.com/office/drawing/2014/main" id="{00000000-0008-0000-01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36</xdr:row>
          <xdr:rowOff>19050</xdr:rowOff>
        </xdr:from>
        <xdr:to>
          <xdr:col>52</xdr:col>
          <xdr:colOff>114300</xdr:colOff>
          <xdr:row>36</xdr:row>
          <xdr:rowOff>190500</xdr:rowOff>
        </xdr:to>
        <xdr:sp macro="" textlink="">
          <xdr:nvSpPr>
            <xdr:cNvPr id="8288" name="Check Box 6" hidden="1">
              <a:extLst>
                <a:ext uri="{63B3BB69-23CF-44E3-9099-C40C66FF867C}">
                  <a14:compatExt spid="_x0000_s8288"/>
                </a:ext>
                <a:ext uri="{FF2B5EF4-FFF2-40B4-BE49-F238E27FC236}">
                  <a16:creationId xmlns:a16="http://schemas.microsoft.com/office/drawing/2014/main" id="{00000000-0008-0000-01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55</xdr:row>
          <xdr:rowOff>295275</xdr:rowOff>
        </xdr:from>
        <xdr:to>
          <xdr:col>13</xdr:col>
          <xdr:colOff>114300</xdr:colOff>
          <xdr:row>55</xdr:row>
          <xdr:rowOff>466725</xdr:rowOff>
        </xdr:to>
        <xdr:sp macro="" textlink="">
          <xdr:nvSpPr>
            <xdr:cNvPr id="8291" name="Check Box 15" hidden="1">
              <a:extLst>
                <a:ext uri="{63B3BB69-23CF-44E3-9099-C40C66FF867C}">
                  <a14:compatExt spid="_x0000_s8291"/>
                </a:ext>
                <a:ext uri="{FF2B5EF4-FFF2-40B4-BE49-F238E27FC236}">
                  <a16:creationId xmlns:a16="http://schemas.microsoft.com/office/drawing/2014/main" id="{00000000-0008-0000-01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55</xdr:row>
          <xdr:rowOff>295275</xdr:rowOff>
        </xdr:from>
        <xdr:to>
          <xdr:col>18</xdr:col>
          <xdr:colOff>104775</xdr:colOff>
          <xdr:row>55</xdr:row>
          <xdr:rowOff>466725</xdr:rowOff>
        </xdr:to>
        <xdr:sp macro="" textlink="">
          <xdr:nvSpPr>
            <xdr:cNvPr id="8292" name="Check Box 16" hidden="1">
              <a:extLst>
                <a:ext uri="{63B3BB69-23CF-44E3-9099-C40C66FF867C}">
                  <a14:compatExt spid="_x0000_s8292"/>
                </a:ext>
                <a:ext uri="{FF2B5EF4-FFF2-40B4-BE49-F238E27FC236}">
                  <a16:creationId xmlns:a16="http://schemas.microsoft.com/office/drawing/2014/main" id="{00000000-0008-0000-01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51</xdr:row>
          <xdr:rowOff>9525</xdr:rowOff>
        </xdr:from>
        <xdr:to>
          <xdr:col>42</xdr:col>
          <xdr:colOff>0</xdr:colOff>
          <xdr:row>51</xdr:row>
          <xdr:rowOff>180975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1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51</xdr:row>
          <xdr:rowOff>9525</xdr:rowOff>
        </xdr:from>
        <xdr:to>
          <xdr:col>47</xdr:col>
          <xdr:colOff>28575</xdr:colOff>
          <xdr:row>51</xdr:row>
          <xdr:rowOff>180975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1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52</xdr:row>
          <xdr:rowOff>9525</xdr:rowOff>
        </xdr:from>
        <xdr:to>
          <xdr:col>42</xdr:col>
          <xdr:colOff>0</xdr:colOff>
          <xdr:row>52</xdr:row>
          <xdr:rowOff>180975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1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52</xdr:row>
          <xdr:rowOff>9525</xdr:rowOff>
        </xdr:from>
        <xdr:to>
          <xdr:col>47</xdr:col>
          <xdr:colOff>28575</xdr:colOff>
          <xdr:row>52</xdr:row>
          <xdr:rowOff>180975</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1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51</xdr:col>
      <xdr:colOff>87039</xdr:colOff>
      <xdr:row>36</xdr:row>
      <xdr:rowOff>19050</xdr:rowOff>
    </xdr:from>
    <xdr:ext cx="219074" cy="171450"/>
    <xdr:sp macro="" textlink="">
      <xdr:nvSpPr>
        <xdr:cNvPr id="29" name="Check Box 17" hidden="1">
          <a:extLst>
            <a:ext uri="{63B3BB69-23CF-44E3-9099-C40C66FF867C}">
              <a14:compatExt xmlns:a14="http://schemas.microsoft.com/office/drawing/2010/main" spid="_x0000_s28689"/>
            </a:ext>
            <a:ext uri="{FF2B5EF4-FFF2-40B4-BE49-F238E27FC236}">
              <a16:creationId xmlns:a16="http://schemas.microsoft.com/office/drawing/2014/main" id="{991083AF-0518-4499-A94F-B4B00AA37B9C}"/>
            </a:ext>
          </a:extLst>
        </xdr:cNvPr>
        <xdr:cNvSpPr/>
      </xdr:nvSpPr>
      <xdr:spPr bwMode="auto">
        <a:xfrm>
          <a:off x="4735239" y="7677150"/>
          <a:ext cx="21907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47</xdr:col>
          <xdr:colOff>19050</xdr:colOff>
          <xdr:row>19</xdr:row>
          <xdr:rowOff>19050</xdr:rowOff>
        </xdr:from>
        <xdr:to>
          <xdr:col>48</xdr:col>
          <xdr:colOff>104775</xdr:colOff>
          <xdr:row>19</xdr:row>
          <xdr:rowOff>190500</xdr:rowOff>
        </xdr:to>
        <xdr:sp macro="" textlink="">
          <xdr:nvSpPr>
            <xdr:cNvPr id="8297" name="Check Box 5" hidden="1">
              <a:extLst>
                <a:ext uri="{63B3BB69-23CF-44E3-9099-C40C66FF867C}">
                  <a14:compatExt spid="_x0000_s8297"/>
                </a:ext>
                <a:ext uri="{FF2B5EF4-FFF2-40B4-BE49-F238E27FC236}">
                  <a16:creationId xmlns:a16="http://schemas.microsoft.com/office/drawing/2014/main" id="{00000000-0008-0000-01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19</xdr:row>
          <xdr:rowOff>19050</xdr:rowOff>
        </xdr:from>
        <xdr:to>
          <xdr:col>52</xdr:col>
          <xdr:colOff>114300</xdr:colOff>
          <xdr:row>19</xdr:row>
          <xdr:rowOff>190500</xdr:rowOff>
        </xdr:to>
        <xdr:sp macro="" textlink="">
          <xdr:nvSpPr>
            <xdr:cNvPr id="8298" name="Check Box 6" hidden="1">
              <a:extLst>
                <a:ext uri="{63B3BB69-23CF-44E3-9099-C40C66FF867C}">
                  <a14:compatExt spid="_x0000_s8298"/>
                </a:ext>
                <a:ext uri="{FF2B5EF4-FFF2-40B4-BE49-F238E27FC236}">
                  <a16:creationId xmlns:a16="http://schemas.microsoft.com/office/drawing/2014/main" id="{00000000-0008-0000-01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36</xdr:row>
          <xdr:rowOff>28575</xdr:rowOff>
        </xdr:from>
        <xdr:to>
          <xdr:col>49</xdr:col>
          <xdr:colOff>9525</xdr:colOff>
          <xdr:row>36</xdr:row>
          <xdr:rowOff>200025</xdr:rowOff>
        </xdr:to>
        <xdr:sp macro="" textlink="">
          <xdr:nvSpPr>
            <xdr:cNvPr id="8299" name="Check Box 13" hidden="1">
              <a:extLst>
                <a:ext uri="{63B3BB69-23CF-44E3-9099-C40C66FF867C}">
                  <a14:compatExt spid="_x0000_s8299"/>
                </a:ext>
                <a:ext uri="{FF2B5EF4-FFF2-40B4-BE49-F238E27FC236}">
                  <a16:creationId xmlns:a16="http://schemas.microsoft.com/office/drawing/2014/main" id="{00000000-0008-0000-01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36</xdr:row>
          <xdr:rowOff>19050</xdr:rowOff>
        </xdr:from>
        <xdr:to>
          <xdr:col>53</xdr:col>
          <xdr:colOff>0</xdr:colOff>
          <xdr:row>36</xdr:row>
          <xdr:rowOff>190500</xdr:rowOff>
        </xdr:to>
        <xdr:sp macro="" textlink="">
          <xdr:nvSpPr>
            <xdr:cNvPr id="8300" name="Check Box 14" hidden="1">
              <a:extLst>
                <a:ext uri="{63B3BB69-23CF-44E3-9099-C40C66FF867C}">
                  <a14:compatExt spid="_x0000_s8300"/>
                </a:ext>
                <a:ext uri="{FF2B5EF4-FFF2-40B4-BE49-F238E27FC236}">
                  <a16:creationId xmlns:a16="http://schemas.microsoft.com/office/drawing/2014/main" id="{00000000-0008-0000-01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19</xdr:row>
          <xdr:rowOff>38100</xdr:rowOff>
        </xdr:from>
        <xdr:to>
          <xdr:col>49</xdr:col>
          <xdr:colOff>19050</xdr:colOff>
          <xdr:row>19</xdr:row>
          <xdr:rowOff>190500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1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19</xdr:row>
          <xdr:rowOff>38100</xdr:rowOff>
        </xdr:from>
        <xdr:to>
          <xdr:col>53</xdr:col>
          <xdr:colOff>9525</xdr:colOff>
          <xdr:row>19</xdr:row>
          <xdr:rowOff>190500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1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36</xdr:row>
          <xdr:rowOff>19050</xdr:rowOff>
        </xdr:from>
        <xdr:to>
          <xdr:col>48</xdr:col>
          <xdr:colOff>104775</xdr:colOff>
          <xdr:row>36</xdr:row>
          <xdr:rowOff>190500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1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36</xdr:row>
          <xdr:rowOff>19050</xdr:rowOff>
        </xdr:from>
        <xdr:to>
          <xdr:col>52</xdr:col>
          <xdr:colOff>114300</xdr:colOff>
          <xdr:row>36</xdr:row>
          <xdr:rowOff>190500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1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36</xdr:row>
          <xdr:rowOff>38100</xdr:rowOff>
        </xdr:from>
        <xdr:to>
          <xdr:col>49</xdr:col>
          <xdr:colOff>19050</xdr:colOff>
          <xdr:row>36</xdr:row>
          <xdr:rowOff>190500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1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36</xdr:row>
          <xdr:rowOff>38100</xdr:rowOff>
        </xdr:from>
        <xdr:to>
          <xdr:col>53</xdr:col>
          <xdr:colOff>9525</xdr:colOff>
          <xdr:row>36</xdr:row>
          <xdr:rowOff>190500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1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55</xdr:col>
      <xdr:colOff>34737</xdr:colOff>
      <xdr:row>47</xdr:row>
      <xdr:rowOff>6114</xdr:rowOff>
    </xdr:from>
    <xdr:to>
      <xdr:col>60</xdr:col>
      <xdr:colOff>142972</xdr:colOff>
      <xdr:row>48</xdr:row>
      <xdr:rowOff>504825</xdr:rowOff>
    </xdr:to>
    <xdr:sp macro="" textlink="">
      <xdr:nvSpPr>
        <xdr:cNvPr id="8" name="正方形/長方形 7">
          <a:extLst>
            <a:ext uri="{FF2B5EF4-FFF2-40B4-BE49-F238E27FC236}">
              <a16:creationId xmlns:a16="http://schemas.microsoft.com/office/drawing/2014/main" id="{6D480A1F-02CB-47DE-9B3D-15763E6EDFD6}"/>
            </a:ext>
          </a:extLst>
        </xdr:cNvPr>
        <xdr:cNvSpPr/>
      </xdr:nvSpPr>
      <xdr:spPr>
        <a:xfrm>
          <a:off x="7349937" y="9731139"/>
          <a:ext cx="2403760" cy="708261"/>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1" u="none" kern="1200">
              <a:solidFill>
                <a:srgbClr val="FF0000"/>
              </a:solidFill>
              <a:latin typeface="ＭＳ ゴシック" panose="020B0609070205080204" pitchFamily="49" charset="-128"/>
              <a:ea typeface="ＭＳ ゴシック" panose="020B0609070205080204" pitchFamily="49" charset="-128"/>
            </a:rPr>
            <a:t>４日目以降</a:t>
          </a:r>
          <a:r>
            <a:rPr kumimoji="1" lang="ja-JP" altLang="en-US" sz="1000" b="0" u="none" kern="1200">
              <a:solidFill>
                <a:sysClr val="windowText" lastClr="000000"/>
              </a:solidFill>
              <a:latin typeface="ＭＳ ゴシック" panose="020B0609070205080204" pitchFamily="49" charset="-128"/>
              <a:ea typeface="ＭＳ ゴシック" panose="020B0609070205080204" pitchFamily="49" charset="-128"/>
            </a:rPr>
            <a:t>ご利用がある場合</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は、続けて「</a:t>
          </a:r>
          <a:r>
            <a:rPr kumimoji="1" lang="ja-JP" altLang="en-US" sz="1000" b="0" u="none" kern="1200">
              <a:solidFill>
                <a:sysClr val="windowText" lastClr="000000"/>
              </a:solidFill>
              <a:latin typeface="ＭＳ ゴシック" panose="020B0609070205080204" pitchFamily="49" charset="-128"/>
              <a:ea typeface="ＭＳ ゴシック" panose="020B0609070205080204" pitchFamily="49" charset="-128"/>
            </a:rPr>
            <a:t>様式２（つづき）</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」をご入力ください。</a:t>
          </a:r>
        </a:p>
      </xdr:txBody>
    </xdr:sp>
    <xdr:clientData fPrintsWithSheet="0"/>
  </xdr:twoCellAnchor>
  <xdr:twoCellAnchor editAs="absolute">
    <xdr:from>
      <xdr:col>55</xdr:col>
      <xdr:colOff>57149</xdr:colOff>
      <xdr:row>48</xdr:row>
      <xdr:rowOff>323850</xdr:rowOff>
    </xdr:from>
    <xdr:to>
      <xdr:col>58</xdr:col>
      <xdr:colOff>323850</xdr:colOff>
      <xdr:row>50</xdr:row>
      <xdr:rowOff>151257</xdr:rowOff>
    </xdr:to>
    <xdr:sp macro="" textlink="">
      <xdr:nvSpPr>
        <xdr:cNvPr id="12" name="矢印: 右 11">
          <a:hlinkClick xmlns:r="http://schemas.openxmlformats.org/officeDocument/2006/relationships" r:id="rId1"/>
          <a:extLst>
            <a:ext uri="{FF2B5EF4-FFF2-40B4-BE49-F238E27FC236}">
              <a16:creationId xmlns:a16="http://schemas.microsoft.com/office/drawing/2014/main" id="{14058660-BC82-7458-6BFD-8BBCC1B715B2}"/>
            </a:ext>
          </a:extLst>
        </xdr:cNvPr>
        <xdr:cNvSpPr/>
      </xdr:nvSpPr>
      <xdr:spPr>
        <a:xfrm>
          <a:off x="7372349" y="10258425"/>
          <a:ext cx="1190626" cy="484632"/>
        </a:xfrm>
        <a:prstGeom prst="rightArrow">
          <a:avLst/>
        </a:prstGeom>
        <a:solidFill>
          <a:schemeClr val="bg1"/>
        </a:solidFill>
        <a:ln>
          <a:solidFill>
            <a:srgbClr val="00B050"/>
          </a:solidFill>
        </a:ln>
        <a:effectLst>
          <a:glow rad="1016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u="sng" kern="1200">
              <a:solidFill>
                <a:srgbClr val="0070C0"/>
              </a:solidFill>
              <a:latin typeface="+mn-ea"/>
              <a:ea typeface="+mn-ea"/>
            </a:rPr>
            <a:t>様式</a:t>
          </a:r>
          <a:r>
            <a:rPr kumimoji="1" lang="en-US" altLang="ja-JP" sz="1100" u="sng" kern="1200">
              <a:solidFill>
                <a:srgbClr val="0070C0"/>
              </a:solidFill>
              <a:latin typeface="+mn-ea"/>
              <a:ea typeface="+mn-ea"/>
            </a:rPr>
            <a:t>2(</a:t>
          </a:r>
          <a:r>
            <a:rPr kumimoji="1" lang="ja-JP" altLang="en-US" sz="1100" u="sng" kern="1200">
              <a:solidFill>
                <a:srgbClr val="0070C0"/>
              </a:solidFill>
              <a:latin typeface="+mn-ea"/>
              <a:ea typeface="+mn-ea"/>
            </a:rPr>
            <a:t>つづき</a:t>
          </a:r>
          <a:r>
            <a:rPr kumimoji="1" lang="en-US" altLang="ja-JP" sz="1100" u="sng" kern="1200">
              <a:solidFill>
                <a:srgbClr val="0070C0"/>
              </a:solidFill>
              <a:latin typeface="+mn-ea"/>
              <a:ea typeface="+mn-ea"/>
            </a:rPr>
            <a:t>)</a:t>
          </a:r>
          <a:r>
            <a:rPr kumimoji="1" lang="ja-JP" altLang="en-US" sz="1100" u="sng" kern="1200">
              <a:solidFill>
                <a:srgbClr val="0070C0"/>
              </a:solidFill>
              <a:latin typeface="+mn-ea"/>
              <a:ea typeface="+mn-ea"/>
            </a:rPr>
            <a:t>へ</a:t>
          </a:r>
        </a:p>
      </xdr:txBody>
    </xdr:sp>
    <xdr:clientData fPrintsWithSheet="0"/>
  </xdr:twoCellAnchor>
  <xdr:twoCellAnchor editAs="absolute">
    <xdr:from>
      <xdr:col>56</xdr:col>
      <xdr:colOff>0</xdr:colOff>
      <xdr:row>16</xdr:row>
      <xdr:rowOff>133350</xdr:rowOff>
    </xdr:from>
    <xdr:to>
      <xdr:col>60</xdr:col>
      <xdr:colOff>238125</xdr:colOff>
      <xdr:row>18</xdr:row>
      <xdr:rowOff>85725</xdr:rowOff>
    </xdr:to>
    <xdr:sp macro="" textlink="">
      <xdr:nvSpPr>
        <xdr:cNvPr id="9" name="正方形/長方形 8">
          <a:extLst>
            <a:ext uri="{FF2B5EF4-FFF2-40B4-BE49-F238E27FC236}">
              <a16:creationId xmlns:a16="http://schemas.microsoft.com/office/drawing/2014/main" id="{ED849A50-B966-4E0B-86E1-1FD0EDAC7ECE}"/>
            </a:ext>
          </a:extLst>
        </xdr:cNvPr>
        <xdr:cNvSpPr/>
      </xdr:nvSpPr>
      <xdr:spPr>
        <a:xfrm>
          <a:off x="7439025" y="3819525"/>
          <a:ext cx="2409825" cy="390525"/>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電話の場合、</a:t>
          </a:r>
          <a:r>
            <a:rPr kumimoji="1" lang="ja-JP" altLang="en-US" sz="1000" b="1" kern="1200">
              <a:solidFill>
                <a:srgbClr val="FF0000"/>
              </a:solidFill>
              <a:latin typeface="ＭＳ ゴシック" panose="020B0609070205080204" pitchFamily="49" charset="-128"/>
              <a:ea typeface="ＭＳ ゴシック" panose="020B0609070205080204" pitchFamily="49" charset="-128"/>
            </a:rPr>
            <a:t>８時４５分以降</a:t>
          </a:r>
          <a:endPar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自然の家到着までにお電話ください。</a:t>
          </a:r>
        </a:p>
      </xdr:txBody>
    </xdr:sp>
    <xdr:clientData fPrintsWithSheet="0"/>
  </xdr:twoCellAnchor>
  <xdr:twoCellAnchor editAs="absolute">
    <xdr:from>
      <xdr:col>54</xdr:col>
      <xdr:colOff>114300</xdr:colOff>
      <xdr:row>17</xdr:row>
      <xdr:rowOff>109538</xdr:rowOff>
    </xdr:from>
    <xdr:to>
      <xdr:col>56</xdr:col>
      <xdr:colOff>0</xdr:colOff>
      <xdr:row>17</xdr:row>
      <xdr:rowOff>109538</xdr:rowOff>
    </xdr:to>
    <xdr:cxnSp macro="">
      <xdr:nvCxnSpPr>
        <xdr:cNvPr id="11" name="直線矢印コネクタ 10">
          <a:extLst>
            <a:ext uri="{FF2B5EF4-FFF2-40B4-BE49-F238E27FC236}">
              <a16:creationId xmlns:a16="http://schemas.microsoft.com/office/drawing/2014/main" id="{3C6886C3-D718-4564-A903-9A48EAF0626C}"/>
            </a:ext>
          </a:extLst>
        </xdr:cNvPr>
        <xdr:cNvCxnSpPr>
          <a:stCxn id="9" idx="1"/>
        </xdr:cNvCxnSpPr>
      </xdr:nvCxnSpPr>
      <xdr:spPr>
        <a:xfrm flipH="1">
          <a:off x="7296150" y="4014788"/>
          <a:ext cx="142875" cy="0"/>
        </a:xfrm>
        <a:prstGeom prst="straightConnector1">
          <a:avLst/>
        </a:prstGeom>
        <a:ln>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mc:AlternateContent xmlns:mc="http://schemas.openxmlformats.org/markup-compatibility/2006">
    <mc:Choice xmlns:a14="http://schemas.microsoft.com/office/drawing/2010/main" Requires="a14">
      <xdr:twoCellAnchor editAs="oneCell">
        <xdr:from>
          <xdr:col>12</xdr:col>
          <xdr:colOff>19050</xdr:colOff>
          <xdr:row>53</xdr:row>
          <xdr:rowOff>0</xdr:rowOff>
        </xdr:from>
        <xdr:to>
          <xdr:col>13</xdr:col>
          <xdr:colOff>114300</xdr:colOff>
          <xdr:row>53</xdr:row>
          <xdr:rowOff>171450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1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53</xdr:row>
          <xdr:rowOff>0</xdr:rowOff>
        </xdr:from>
        <xdr:to>
          <xdr:col>18</xdr:col>
          <xdr:colOff>104775</xdr:colOff>
          <xdr:row>53</xdr:row>
          <xdr:rowOff>171450</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1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53</xdr:row>
          <xdr:rowOff>19050</xdr:rowOff>
        </xdr:from>
        <xdr:to>
          <xdr:col>13</xdr:col>
          <xdr:colOff>19050</xdr:colOff>
          <xdr:row>53</xdr:row>
          <xdr:rowOff>190500</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1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54</xdr:row>
          <xdr:rowOff>0</xdr:rowOff>
        </xdr:from>
        <xdr:to>
          <xdr:col>13</xdr:col>
          <xdr:colOff>19050</xdr:colOff>
          <xdr:row>54</xdr:row>
          <xdr:rowOff>171450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1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54</xdr:row>
          <xdr:rowOff>295275</xdr:rowOff>
        </xdr:from>
        <xdr:to>
          <xdr:col>13</xdr:col>
          <xdr:colOff>114300</xdr:colOff>
          <xdr:row>55</xdr:row>
          <xdr:rowOff>171450</xdr:rowOff>
        </xdr:to>
        <xdr:sp macro="" textlink="">
          <xdr:nvSpPr>
            <xdr:cNvPr id="8313" name="Check Box 15" hidden="1">
              <a:extLst>
                <a:ext uri="{63B3BB69-23CF-44E3-9099-C40C66FF867C}">
                  <a14:compatExt spid="_x0000_s8313"/>
                </a:ext>
                <a:ext uri="{FF2B5EF4-FFF2-40B4-BE49-F238E27FC236}">
                  <a16:creationId xmlns:a16="http://schemas.microsoft.com/office/drawing/2014/main" id="{00000000-0008-0000-01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54</xdr:row>
          <xdr:rowOff>295275</xdr:rowOff>
        </xdr:from>
        <xdr:to>
          <xdr:col>18</xdr:col>
          <xdr:colOff>104775</xdr:colOff>
          <xdr:row>55</xdr:row>
          <xdr:rowOff>171450</xdr:rowOff>
        </xdr:to>
        <xdr:sp macro="" textlink="">
          <xdr:nvSpPr>
            <xdr:cNvPr id="8314" name="Check Box 16" hidden="1">
              <a:extLst>
                <a:ext uri="{63B3BB69-23CF-44E3-9099-C40C66FF867C}">
                  <a14:compatExt spid="_x0000_s8314"/>
                </a:ext>
                <a:ext uri="{FF2B5EF4-FFF2-40B4-BE49-F238E27FC236}">
                  <a16:creationId xmlns:a16="http://schemas.microsoft.com/office/drawing/2014/main" id="{00000000-0008-0000-01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55</xdr:row>
          <xdr:rowOff>295275</xdr:rowOff>
        </xdr:from>
        <xdr:to>
          <xdr:col>13</xdr:col>
          <xdr:colOff>114300</xdr:colOff>
          <xdr:row>55</xdr:row>
          <xdr:rowOff>466725</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1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55</xdr:row>
          <xdr:rowOff>295275</xdr:rowOff>
        </xdr:from>
        <xdr:to>
          <xdr:col>18</xdr:col>
          <xdr:colOff>104775</xdr:colOff>
          <xdr:row>55</xdr:row>
          <xdr:rowOff>466725</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1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xdr:twoCellAnchor editAs="absolute">
    <xdr:from>
      <xdr:col>55</xdr:col>
      <xdr:colOff>85725</xdr:colOff>
      <xdr:row>1</xdr:row>
      <xdr:rowOff>180975</xdr:rowOff>
    </xdr:from>
    <xdr:to>
      <xdr:col>59</xdr:col>
      <xdr:colOff>447676</xdr:colOff>
      <xdr:row>3</xdr:row>
      <xdr:rowOff>122682</xdr:rowOff>
    </xdr:to>
    <xdr:sp macro="" textlink="">
      <xdr:nvSpPr>
        <xdr:cNvPr id="19" name="矢印: 右 18">
          <a:hlinkClick xmlns:r="http://schemas.openxmlformats.org/officeDocument/2006/relationships" r:id="rId2"/>
          <a:extLst>
            <a:ext uri="{FF2B5EF4-FFF2-40B4-BE49-F238E27FC236}">
              <a16:creationId xmlns:a16="http://schemas.microsoft.com/office/drawing/2014/main" id="{49B696AA-9515-427F-8DCD-66EF2BAECCB1}"/>
            </a:ext>
          </a:extLst>
        </xdr:cNvPr>
        <xdr:cNvSpPr/>
      </xdr:nvSpPr>
      <xdr:spPr>
        <a:xfrm>
          <a:off x="7400925" y="514350"/>
          <a:ext cx="1971676" cy="484632"/>
        </a:xfrm>
        <a:prstGeom prst="rightArrow">
          <a:avLst/>
        </a:prstGeom>
        <a:solidFill>
          <a:schemeClr val="bg1"/>
        </a:solidFill>
        <a:ln>
          <a:solidFill>
            <a:srgbClr val="00B050"/>
          </a:solidFill>
        </a:ln>
        <a:effectLst>
          <a:glow rad="1016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u="sng" kern="1200">
              <a:solidFill>
                <a:srgbClr val="0070C0"/>
              </a:solidFill>
              <a:latin typeface="+mn-ea"/>
              <a:ea typeface="+mn-ea"/>
            </a:rPr>
            <a:t>記入例はこちらをクリック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3</xdr:col>
      <xdr:colOff>35717</xdr:colOff>
      <xdr:row>18</xdr:row>
      <xdr:rowOff>247653</xdr:rowOff>
    </xdr:from>
    <xdr:to>
      <xdr:col>10</xdr:col>
      <xdr:colOff>357187</xdr:colOff>
      <xdr:row>19</xdr:row>
      <xdr:rowOff>376241</xdr:rowOff>
    </xdr:to>
    <xdr:sp macro="" textlink="">
      <xdr:nvSpPr>
        <xdr:cNvPr id="2" name="正方形/長方形 1">
          <a:extLst>
            <a:ext uri="{FF2B5EF4-FFF2-40B4-BE49-F238E27FC236}">
              <a16:creationId xmlns:a16="http://schemas.microsoft.com/office/drawing/2014/main" id="{42C7E250-45E3-4E3B-8FC9-9B6B20F7F850}"/>
            </a:ext>
          </a:extLst>
        </xdr:cNvPr>
        <xdr:cNvSpPr/>
      </xdr:nvSpPr>
      <xdr:spPr>
        <a:xfrm>
          <a:off x="1309686" y="6534153"/>
          <a:ext cx="2678907" cy="545307"/>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上段</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食事内容</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中段</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食数</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下段</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配給希望時刻</a:t>
          </a:r>
          <a:endPar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（様式２を反映しています）</a:t>
          </a:r>
          <a:endPar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sng" kern="1200">
              <a:solidFill>
                <a:srgbClr val="FF0000"/>
              </a:solidFill>
              <a:latin typeface="ＭＳ ゴシック" panose="020B0609070205080204" pitchFamily="49" charset="-128"/>
              <a:ea typeface="ＭＳ ゴシック" panose="020B0609070205080204" pitchFamily="49" charset="-128"/>
            </a:rPr>
            <a:t>異なる場合は、直接入力で訂正できます</a:t>
          </a:r>
        </a:p>
      </xdr:txBody>
    </xdr:sp>
    <xdr:clientData fPrintsWithSheet="0"/>
  </xdr:twoCellAnchor>
  <mc:AlternateContent xmlns:mc="http://schemas.openxmlformats.org/markup-compatibility/2006">
    <mc:Choice xmlns:a14="http://schemas.microsoft.com/office/drawing/2010/main" Requires="a14">
      <xdr:twoCellAnchor editAs="oneCell">
        <xdr:from>
          <xdr:col>7</xdr:col>
          <xdr:colOff>304800</xdr:colOff>
          <xdr:row>38</xdr:row>
          <xdr:rowOff>47625</xdr:rowOff>
        </xdr:from>
        <xdr:to>
          <xdr:col>9</xdr:col>
          <xdr:colOff>28575</xdr:colOff>
          <xdr:row>38</xdr:row>
          <xdr:rowOff>285750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38</xdr:row>
          <xdr:rowOff>47625</xdr:rowOff>
        </xdr:from>
        <xdr:to>
          <xdr:col>12</xdr:col>
          <xdr:colOff>28575</xdr:colOff>
          <xdr:row>38</xdr:row>
          <xdr:rowOff>285750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28</xdr:col>
      <xdr:colOff>35718</xdr:colOff>
      <xdr:row>37</xdr:row>
      <xdr:rowOff>107156</xdr:rowOff>
    </xdr:from>
    <xdr:to>
      <xdr:col>31</xdr:col>
      <xdr:colOff>367790</xdr:colOff>
      <xdr:row>39</xdr:row>
      <xdr:rowOff>267730</xdr:rowOff>
    </xdr:to>
    <xdr:sp macro="" textlink="">
      <xdr:nvSpPr>
        <xdr:cNvPr id="3" name="正方形/長方形 2">
          <a:extLst>
            <a:ext uri="{FF2B5EF4-FFF2-40B4-BE49-F238E27FC236}">
              <a16:creationId xmlns:a16="http://schemas.microsoft.com/office/drawing/2014/main" id="{84EE38DE-EAD8-4701-B9F2-9BC43661315A}"/>
            </a:ext>
          </a:extLst>
        </xdr:cNvPr>
        <xdr:cNvSpPr/>
      </xdr:nvSpPr>
      <xdr:spPr>
        <a:xfrm>
          <a:off x="9703593" y="12001500"/>
          <a:ext cx="2403760" cy="708261"/>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1" u="none" kern="1200">
              <a:solidFill>
                <a:srgbClr val="FF0000"/>
              </a:solidFill>
              <a:latin typeface="ＭＳ ゴシック" panose="020B0609070205080204" pitchFamily="49" charset="-128"/>
              <a:ea typeface="ＭＳ ゴシック" panose="020B0609070205080204" pitchFamily="49" charset="-128"/>
            </a:rPr>
            <a:t>４日目以降</a:t>
          </a:r>
          <a:r>
            <a:rPr kumimoji="1" lang="ja-JP" altLang="en-US" sz="1000" b="0" u="none" kern="1200">
              <a:solidFill>
                <a:sysClr val="windowText" lastClr="000000"/>
              </a:solidFill>
              <a:latin typeface="ＭＳ ゴシック" panose="020B0609070205080204" pitchFamily="49" charset="-128"/>
              <a:ea typeface="ＭＳ ゴシック" panose="020B0609070205080204" pitchFamily="49" charset="-128"/>
            </a:rPr>
            <a:t>ご利用がある場合</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は、続けて「</a:t>
          </a:r>
          <a:r>
            <a:rPr kumimoji="1" lang="ja-JP" altLang="en-US" sz="1000" b="0" u="none" kern="1200">
              <a:solidFill>
                <a:sysClr val="windowText" lastClr="000000"/>
              </a:solidFill>
              <a:latin typeface="ＭＳ ゴシック" panose="020B0609070205080204" pitchFamily="49" charset="-128"/>
              <a:ea typeface="ＭＳ ゴシック" panose="020B0609070205080204" pitchFamily="49" charset="-128"/>
            </a:rPr>
            <a:t>様式３（つづき）</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」を入力ください。</a:t>
          </a:r>
        </a:p>
      </xdr:txBody>
    </xdr:sp>
    <xdr:clientData fPrintsWithSheet="0"/>
  </xdr:twoCellAnchor>
  <xdr:twoCellAnchor editAs="absolute">
    <xdr:from>
      <xdr:col>28</xdr:col>
      <xdr:colOff>71437</xdr:colOff>
      <xdr:row>39</xdr:row>
      <xdr:rowOff>107155</xdr:rowOff>
    </xdr:from>
    <xdr:to>
      <xdr:col>30</xdr:col>
      <xdr:colOff>130969</xdr:colOff>
      <xdr:row>40</xdr:row>
      <xdr:rowOff>321467</xdr:rowOff>
    </xdr:to>
    <xdr:sp macro="" textlink="">
      <xdr:nvSpPr>
        <xdr:cNvPr id="4" name="矢印: 右 3">
          <a:hlinkClick xmlns:r="http://schemas.openxmlformats.org/officeDocument/2006/relationships" r:id="rId1"/>
          <a:extLst>
            <a:ext uri="{FF2B5EF4-FFF2-40B4-BE49-F238E27FC236}">
              <a16:creationId xmlns:a16="http://schemas.microsoft.com/office/drawing/2014/main" id="{2FFD1EA7-D23E-4EA3-A64C-2E405AE5B4F8}"/>
            </a:ext>
          </a:extLst>
        </xdr:cNvPr>
        <xdr:cNvSpPr/>
      </xdr:nvSpPr>
      <xdr:spPr>
        <a:xfrm>
          <a:off x="9739312" y="12549186"/>
          <a:ext cx="1440657" cy="511969"/>
        </a:xfrm>
        <a:prstGeom prst="rightArrow">
          <a:avLst/>
        </a:prstGeom>
        <a:solidFill>
          <a:schemeClr val="bg1"/>
        </a:solidFill>
        <a:ln>
          <a:solidFill>
            <a:srgbClr val="00B050"/>
          </a:solidFill>
        </a:ln>
        <a:effectLst>
          <a:glow rad="1016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200" u="sng" kern="1200">
              <a:solidFill>
                <a:srgbClr val="0070C0"/>
              </a:solidFill>
              <a:latin typeface="+mn-ea"/>
              <a:ea typeface="+mn-ea"/>
            </a:rPr>
            <a:t>様式</a:t>
          </a:r>
          <a:r>
            <a:rPr kumimoji="1" lang="en-US" altLang="ja-JP" sz="1200" u="sng" kern="1200">
              <a:solidFill>
                <a:srgbClr val="0070C0"/>
              </a:solidFill>
              <a:latin typeface="+mn-ea"/>
              <a:ea typeface="+mn-ea"/>
            </a:rPr>
            <a:t>3(</a:t>
          </a:r>
          <a:r>
            <a:rPr kumimoji="1" lang="ja-JP" altLang="en-US" sz="1200" u="sng" kern="1200">
              <a:solidFill>
                <a:srgbClr val="0070C0"/>
              </a:solidFill>
              <a:latin typeface="+mn-ea"/>
              <a:ea typeface="+mn-ea"/>
            </a:rPr>
            <a:t>つづき</a:t>
          </a:r>
          <a:r>
            <a:rPr kumimoji="1" lang="en-US" altLang="ja-JP" sz="1200" u="sng" kern="1200">
              <a:solidFill>
                <a:srgbClr val="0070C0"/>
              </a:solidFill>
              <a:latin typeface="+mn-ea"/>
              <a:ea typeface="+mn-ea"/>
            </a:rPr>
            <a:t>)</a:t>
          </a:r>
          <a:r>
            <a:rPr kumimoji="1" lang="ja-JP" altLang="en-US" sz="1200" u="sng" kern="1200">
              <a:solidFill>
                <a:srgbClr val="0070C0"/>
              </a:solidFill>
              <a:latin typeface="+mn-ea"/>
              <a:ea typeface="+mn-ea"/>
            </a:rPr>
            <a:t>へ</a:t>
          </a:r>
        </a:p>
      </xdr:txBody>
    </xdr:sp>
    <xdr:clientData fPrintsWithSheet="0"/>
  </xdr:twoCellAnchor>
  <xdr:twoCellAnchor editAs="absolute">
    <xdr:from>
      <xdr:col>28</xdr:col>
      <xdr:colOff>83344</xdr:colOff>
      <xdr:row>1</xdr:row>
      <xdr:rowOff>47625</xdr:rowOff>
    </xdr:from>
    <xdr:to>
      <xdr:col>30</xdr:col>
      <xdr:colOff>673895</xdr:colOff>
      <xdr:row>2</xdr:row>
      <xdr:rowOff>210788</xdr:rowOff>
    </xdr:to>
    <xdr:sp macro="" textlink="">
      <xdr:nvSpPr>
        <xdr:cNvPr id="6" name="矢印: 右 5">
          <a:hlinkClick xmlns:r="http://schemas.openxmlformats.org/officeDocument/2006/relationships" r:id="rId2"/>
          <a:extLst>
            <a:ext uri="{FF2B5EF4-FFF2-40B4-BE49-F238E27FC236}">
              <a16:creationId xmlns:a16="http://schemas.microsoft.com/office/drawing/2014/main" id="{097FC992-A95B-4C01-8A3D-7C8316CD3988}"/>
            </a:ext>
          </a:extLst>
        </xdr:cNvPr>
        <xdr:cNvSpPr/>
      </xdr:nvSpPr>
      <xdr:spPr>
        <a:xfrm>
          <a:off x="9751219" y="464344"/>
          <a:ext cx="1971676" cy="484632"/>
        </a:xfrm>
        <a:prstGeom prst="rightArrow">
          <a:avLst/>
        </a:prstGeom>
        <a:solidFill>
          <a:schemeClr val="bg1"/>
        </a:solidFill>
        <a:ln>
          <a:solidFill>
            <a:srgbClr val="00B050"/>
          </a:solidFill>
        </a:ln>
        <a:effectLst>
          <a:glow rad="1016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u="sng" kern="1200">
              <a:solidFill>
                <a:srgbClr val="0070C0"/>
              </a:solidFill>
              <a:latin typeface="+mn-ea"/>
              <a:ea typeface="+mn-ea"/>
            </a:rPr>
            <a:t>記入例はこちらをクリック</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13</xdr:col>
      <xdr:colOff>196939</xdr:colOff>
      <xdr:row>16</xdr:row>
      <xdr:rowOff>81643</xdr:rowOff>
    </xdr:from>
    <xdr:to>
      <xdr:col>20</xdr:col>
      <xdr:colOff>60504</xdr:colOff>
      <xdr:row>20</xdr:row>
      <xdr:rowOff>216506</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8876595" y="7558768"/>
          <a:ext cx="2066222" cy="1111176"/>
          <a:chOff x="7929054" y="6089648"/>
          <a:chExt cx="2188609" cy="958852"/>
        </a:xfrm>
      </xdr:grpSpPr>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7929054" y="6089648"/>
            <a:ext cx="1087945" cy="95885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自然の家</a:t>
            </a:r>
            <a:endParaRPr kumimoji="1" lang="en-US" altLang="ja-JP" sz="1100"/>
          </a:p>
          <a:p>
            <a:pPr algn="ctr"/>
            <a:endParaRPr kumimoji="1" lang="en-US" altLang="ja-JP" sz="1100"/>
          </a:p>
        </xdr:txBody>
      </xdr:sp>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022288" y="6089651"/>
            <a:ext cx="1095375" cy="95884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食堂部</a:t>
            </a:r>
            <a:endParaRPr kumimoji="1" lang="en-US" altLang="ja-JP" sz="1100"/>
          </a:p>
          <a:p>
            <a:pPr algn="ctr"/>
            <a:endParaRPr kumimoji="1" lang="en-US" altLang="ja-JP" sz="1100"/>
          </a:p>
        </xdr:txBody>
      </xdr:sp>
    </xdr:grpSp>
    <xdr:clientData/>
  </xdr:twoCellAnchor>
  <xdr:twoCellAnchor editAs="absolute">
    <xdr:from>
      <xdr:col>2</xdr:col>
      <xdr:colOff>85725</xdr:colOff>
      <xdr:row>1</xdr:row>
      <xdr:rowOff>171450</xdr:rowOff>
    </xdr:from>
    <xdr:to>
      <xdr:col>6</xdr:col>
      <xdr:colOff>304800</xdr:colOff>
      <xdr:row>2</xdr:row>
      <xdr:rowOff>590549</xdr:rowOff>
    </xdr:to>
    <xdr:sp macro="" textlink="">
      <xdr:nvSpPr>
        <xdr:cNvPr id="6" name="正方形/長方形 5">
          <a:extLst>
            <a:ext uri="{FF2B5EF4-FFF2-40B4-BE49-F238E27FC236}">
              <a16:creationId xmlns:a16="http://schemas.microsoft.com/office/drawing/2014/main" id="{225FF160-E067-41A6-AA0D-38FDB4C8AD13}"/>
            </a:ext>
          </a:extLst>
        </xdr:cNvPr>
        <xdr:cNvSpPr/>
      </xdr:nvSpPr>
      <xdr:spPr>
        <a:xfrm>
          <a:off x="704850" y="600075"/>
          <a:ext cx="4095750" cy="742949"/>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900" b="0" kern="1200">
              <a:solidFill>
                <a:srgbClr val="FF0000"/>
              </a:solidFill>
              <a:latin typeface="ＭＳ ゴシック" panose="020B0609070205080204" pitchFamily="49" charset="-128"/>
              <a:ea typeface="ＭＳ ゴシック" panose="020B0609070205080204" pitchFamily="49" charset="-128"/>
            </a:rPr>
            <a:t>【</a:t>
          </a:r>
          <a:r>
            <a:rPr kumimoji="1" lang="ja-JP" altLang="en-US" sz="900" b="0" kern="1200">
              <a:solidFill>
                <a:srgbClr val="FF0000"/>
              </a:solidFill>
              <a:latin typeface="ＭＳ ゴシック" panose="020B0609070205080204" pitchFamily="49" charset="-128"/>
              <a:ea typeface="ＭＳ ゴシック" panose="020B0609070205080204" pitchFamily="49" charset="-128"/>
            </a:rPr>
            <a:t>お願い</a:t>
          </a:r>
          <a:r>
            <a:rPr kumimoji="1" lang="en-US" altLang="ja-JP" sz="900" b="0" kern="1200">
              <a:solidFill>
                <a:srgbClr val="FF0000"/>
              </a:solidFill>
              <a:latin typeface="ＭＳ ゴシック" panose="020B0609070205080204" pitchFamily="49" charset="-128"/>
              <a:ea typeface="ＭＳ ゴシック" panose="020B0609070205080204" pitchFamily="49" charset="-128"/>
            </a:rPr>
            <a:t>】</a:t>
          </a:r>
        </a:p>
        <a:p>
          <a:pPr algn="l"/>
          <a:r>
            <a:rPr kumimoji="1" lang="ja-JP" altLang="en-US" sz="900" b="0" u="sng" kern="1200">
              <a:solidFill>
                <a:srgbClr val="FF0000"/>
              </a:solidFill>
              <a:latin typeface="ＭＳ ゴシック" panose="020B0609070205080204" pitchFamily="49" charset="-128"/>
              <a:ea typeface="ＭＳ ゴシック" panose="020B0609070205080204" pitchFamily="49" charset="-128"/>
            </a:rPr>
            <a:t>１名に対して複数のアレルゲンがある場合</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、「エキス可否</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〇</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」が同じ場合は、１行に複数入力。異なる場合は、アレルギー食材次行へ入力。複数行に入力した場合は、同一人物のアレルゲンであることを示してください。</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absolute">
    <xdr:from>
      <xdr:col>21</xdr:col>
      <xdr:colOff>95252</xdr:colOff>
      <xdr:row>1</xdr:row>
      <xdr:rowOff>0</xdr:rowOff>
    </xdr:from>
    <xdr:to>
      <xdr:col>24</xdr:col>
      <xdr:colOff>411959</xdr:colOff>
      <xdr:row>2</xdr:row>
      <xdr:rowOff>163163</xdr:rowOff>
    </xdr:to>
    <xdr:sp macro="" textlink="">
      <xdr:nvSpPr>
        <xdr:cNvPr id="7" name="矢印: 右 6">
          <a:hlinkClick xmlns:r="http://schemas.openxmlformats.org/officeDocument/2006/relationships" r:id="rId1"/>
          <a:extLst>
            <a:ext uri="{FF2B5EF4-FFF2-40B4-BE49-F238E27FC236}">
              <a16:creationId xmlns:a16="http://schemas.microsoft.com/office/drawing/2014/main" id="{1ACA3050-5F64-46D6-A7C4-B2C7D75008CB}"/>
            </a:ext>
          </a:extLst>
        </xdr:cNvPr>
        <xdr:cNvSpPr/>
      </xdr:nvSpPr>
      <xdr:spPr>
        <a:xfrm>
          <a:off x="11584783" y="428625"/>
          <a:ext cx="1971676" cy="484632"/>
        </a:xfrm>
        <a:prstGeom prst="rightArrow">
          <a:avLst/>
        </a:prstGeom>
        <a:solidFill>
          <a:schemeClr val="bg1"/>
        </a:solidFill>
        <a:ln>
          <a:solidFill>
            <a:srgbClr val="00B050"/>
          </a:solidFill>
        </a:ln>
        <a:effectLst>
          <a:glow rad="1016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u="sng" kern="1200">
              <a:solidFill>
                <a:srgbClr val="0070C0"/>
              </a:solidFill>
              <a:latin typeface="+mn-ea"/>
              <a:ea typeface="+mn-ea"/>
            </a:rPr>
            <a:t>記入例はこちらをクリック</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22</xdr:col>
      <xdr:colOff>0</xdr:colOff>
      <xdr:row>2</xdr:row>
      <xdr:rowOff>28575</xdr:rowOff>
    </xdr:from>
    <xdr:to>
      <xdr:col>39</xdr:col>
      <xdr:colOff>38101</xdr:colOff>
      <xdr:row>13</xdr:row>
      <xdr:rowOff>219074</xdr:rowOff>
    </xdr:to>
    <xdr:sp macro="" textlink="">
      <xdr:nvSpPr>
        <xdr:cNvPr id="5" name="正方形/長方形 4">
          <a:extLst>
            <a:ext uri="{FF2B5EF4-FFF2-40B4-BE49-F238E27FC236}">
              <a16:creationId xmlns:a16="http://schemas.microsoft.com/office/drawing/2014/main" id="{8E38CFF6-5F0A-40C7-ABEC-CC2C7BB07F95}"/>
            </a:ext>
          </a:extLst>
        </xdr:cNvPr>
        <xdr:cNvSpPr/>
      </xdr:nvSpPr>
      <xdr:spPr>
        <a:xfrm>
          <a:off x="4924425" y="590550"/>
          <a:ext cx="3924301" cy="2705099"/>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当該名簿は、</a:t>
          </a:r>
          <a:r>
            <a:rPr kumimoji="1" lang="ja-JP" altLang="en-US" sz="900" b="0" u="sng" kern="1200">
              <a:solidFill>
                <a:sysClr val="windowText" lastClr="000000"/>
              </a:solidFill>
              <a:latin typeface="ＭＳ ゴシック" panose="020B0609070205080204" pitchFamily="49" charset="-128"/>
              <a:ea typeface="ＭＳ ゴシック" panose="020B0609070205080204" pitchFamily="49" charset="-128"/>
            </a:rPr>
            <a:t>各団体、学校等で作成しているもので代用できます</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その際は、</a:t>
          </a:r>
          <a:r>
            <a:rPr kumimoji="1" lang="ja-JP" altLang="en-US" sz="900" b="0" u="sng" kern="1200">
              <a:solidFill>
                <a:sysClr val="windowText" lastClr="000000"/>
              </a:solidFill>
              <a:latin typeface="ＭＳ ゴシック" panose="020B0609070205080204" pitchFamily="49" charset="-128"/>
              <a:ea typeface="ＭＳ ゴシック" panose="020B0609070205080204" pitchFamily="49" charset="-128"/>
            </a:rPr>
            <a:t>①参加者人数の集計部分</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をつけてください。</a:t>
          </a:r>
          <a:r>
            <a:rPr kumimoji="1" lang="ja-JP" altLang="en-US" sz="9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en-US" sz="900" b="0" i="0" u="sng"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②年齢区分</a:t>
          </a:r>
          <a:r>
            <a:rPr kumimoji="1" lang="ja-JP" altLang="en-US" sz="9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en-US" sz="900" b="0" i="0" u="sng"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③森チャレ希望の場合は活動グループ</a:t>
          </a:r>
          <a:r>
            <a:rPr kumimoji="1" lang="en-US" altLang="ja-JP" sz="900" b="0" i="0" u="sng"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sng"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班</a:t>
          </a:r>
          <a:r>
            <a:rPr kumimoji="1" lang="en-US" altLang="ja-JP" sz="900" b="0" i="0" u="sng"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をご記入ください。</a:t>
          </a:r>
          <a:endParaRPr kumimoji="1" lang="en-US" altLang="ja-JP" sz="900" b="0" u="none"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参加者人数　集計表</a:t>
          </a:r>
          <a:r>
            <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について</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１．様式１、様式２または様式３とは</a:t>
          </a:r>
          <a:r>
            <a:rPr kumimoji="1" lang="ja-JP" altLang="en-US" sz="900" b="0" u="sng" kern="1200">
              <a:solidFill>
                <a:sysClr val="windowText" lastClr="000000"/>
              </a:solidFill>
              <a:latin typeface="ＭＳ ゴシック" panose="020B0609070205080204" pitchFamily="49" charset="-128"/>
              <a:ea typeface="ＭＳ ゴシック" panose="020B0609070205080204" pitchFamily="49" charset="-128"/>
            </a:rPr>
            <a:t>「団体名」を除き連動して</a:t>
          </a:r>
          <a:endParaRPr kumimoji="1" lang="en-US" altLang="ja-JP" sz="900" b="0" u="sng"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u="none" kern="12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900" b="0" u="sng" kern="1200">
              <a:solidFill>
                <a:sysClr val="windowText" lastClr="000000"/>
              </a:solidFill>
              <a:latin typeface="ＭＳ ゴシック" panose="020B0609070205080204" pitchFamily="49" charset="-128"/>
              <a:ea typeface="ＭＳ ゴシック" panose="020B0609070205080204" pitchFamily="49" charset="-128"/>
            </a:rPr>
            <a:t>いません。</a:t>
          </a:r>
          <a:r>
            <a:rPr kumimoji="1" lang="ja-JP" altLang="en-US" sz="900" b="0" u="none" kern="1200">
              <a:solidFill>
                <a:sysClr val="windowText" lastClr="000000"/>
              </a:solidFill>
              <a:latin typeface="ＭＳ ゴシック" panose="020B0609070205080204" pitchFamily="49" charset="-128"/>
              <a:ea typeface="ＭＳ ゴシック" panose="020B0609070205080204" pitchFamily="49" charset="-128"/>
            </a:rPr>
            <a:t>当該名簿のみの運用に便利です。</a:t>
          </a:r>
          <a:endParaRPr kumimoji="1" lang="en-US" altLang="ja-JP" sz="900" b="0" u="none"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２．当初は空欄ですが、以下の各名簿の</a:t>
          </a:r>
          <a:r>
            <a:rPr kumimoji="1" lang="ja-JP" altLang="en-US" sz="900" b="0" u="sng" kern="1200">
              <a:solidFill>
                <a:sysClr val="windowText" lastClr="000000"/>
              </a:solidFill>
              <a:latin typeface="ＭＳ ゴシック" panose="020B0609070205080204" pitchFamily="49" charset="-128"/>
              <a:ea typeface="ＭＳ ゴシック" panose="020B0609070205080204" pitchFamily="49" charset="-128"/>
            </a:rPr>
            <a:t>性別及び年齢</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区分を入力する</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ごとに、集計数値が表記されるようになっています。</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研修生・引率者名簿</a:t>
          </a:r>
          <a:r>
            <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について</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１．「№」欄は、「氏名」欄入力ごとに昇順で番号が振られます。</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２．年齢区分は、施設利用料の計算のため必要です。該当欄に</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「○」印を選択入力してください。</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３．年齢は、</a:t>
          </a:r>
          <a:r>
            <a:rPr kumimoji="1" lang="ja-JP" altLang="en-US" sz="900" b="1" kern="1200">
              <a:solidFill>
                <a:srgbClr val="FF0000"/>
              </a:solidFill>
              <a:latin typeface="ＭＳ ゴシック" panose="020B0609070205080204" pitchFamily="49" charset="-128"/>
              <a:ea typeface="ＭＳ ゴシック" panose="020B0609070205080204" pitchFamily="49" charset="-128"/>
            </a:rPr>
            <a:t>入所日時点の満年齢</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で計算してください。</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４．森チャレ希望の場合は、</a:t>
          </a:r>
          <a:r>
            <a:rPr kumimoji="1" lang="ja-JP" altLang="en-US" sz="900" b="1" kern="1200">
              <a:solidFill>
                <a:srgbClr val="FF0000"/>
              </a:solidFill>
              <a:latin typeface="ＭＳ ゴシック" panose="020B0609070205080204" pitchFamily="49" charset="-128"/>
              <a:ea typeface="ＭＳ ゴシック" panose="020B0609070205080204" pitchFamily="49" charset="-128"/>
            </a:rPr>
            <a:t>活動グループ</a:t>
          </a:r>
          <a:r>
            <a:rPr kumimoji="1" lang="en-US" altLang="ja-JP" sz="900" b="1" kern="1200">
              <a:solidFill>
                <a:srgbClr val="FF0000"/>
              </a:solidFill>
              <a:latin typeface="ＭＳ ゴシック" panose="020B0609070205080204" pitchFamily="49" charset="-128"/>
              <a:ea typeface="ＭＳ ゴシック" panose="020B0609070205080204" pitchFamily="49" charset="-128"/>
            </a:rPr>
            <a:t>(</a:t>
          </a:r>
          <a:r>
            <a:rPr kumimoji="1" lang="ja-JP" altLang="en-US" sz="900" b="1" kern="1200">
              <a:solidFill>
                <a:srgbClr val="FF0000"/>
              </a:solidFill>
              <a:latin typeface="ＭＳ ゴシック" panose="020B0609070205080204" pitchFamily="49" charset="-128"/>
              <a:ea typeface="ＭＳ ゴシック" panose="020B0609070205080204" pitchFamily="49" charset="-128"/>
            </a:rPr>
            <a:t>班</a:t>
          </a:r>
          <a:r>
            <a:rPr kumimoji="1" lang="en-US" altLang="ja-JP" sz="900" b="1" kern="1200">
              <a:solidFill>
                <a:srgbClr val="FF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を入力ください。</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５．当該名簿で入力枠が不足する場合は、必要に応じて「参加者名</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簿（つづき１）」または、「参加者名簿（つづき２）」をご使</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用ください。</a:t>
          </a:r>
        </a:p>
      </xdr:txBody>
    </xdr:sp>
    <xdr:clientData fPrintsWithSheet="0"/>
  </xdr:twoCellAnchor>
  <xdr:twoCellAnchor editAs="absolute">
    <xdr:from>
      <xdr:col>27</xdr:col>
      <xdr:colOff>47625</xdr:colOff>
      <xdr:row>16</xdr:row>
      <xdr:rowOff>6349</xdr:rowOff>
    </xdr:from>
    <xdr:to>
      <xdr:col>39</xdr:col>
      <xdr:colOff>47625</xdr:colOff>
      <xdr:row>22</xdr:row>
      <xdr:rowOff>180974</xdr:rowOff>
    </xdr:to>
    <xdr:sp macro="" textlink="">
      <xdr:nvSpPr>
        <xdr:cNvPr id="6" name="正方形/長方形 5">
          <a:extLst>
            <a:ext uri="{FF2B5EF4-FFF2-40B4-BE49-F238E27FC236}">
              <a16:creationId xmlns:a16="http://schemas.microsoft.com/office/drawing/2014/main" id="{11920CED-365E-48E3-8FDA-EDC38136BA84}"/>
            </a:ext>
          </a:extLst>
        </xdr:cNvPr>
        <xdr:cNvSpPr/>
      </xdr:nvSpPr>
      <xdr:spPr>
        <a:xfrm>
          <a:off x="6115050" y="4216399"/>
          <a:ext cx="2743200" cy="1546225"/>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algn="l"/>
          <a:r>
            <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研修生名簿</a:t>
          </a:r>
          <a:r>
            <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備考欄には、次のようなことを入力ください。</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①　森のチャレンジコース（</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AFPY</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含む）を</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希望された場合は、活動グループ</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班</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②　指導上配慮してほしいこと</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③　指導上知っておいてほしいこと</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④　入所期間中の出入りについて</a:t>
          </a:r>
        </a:p>
        <a:p>
          <a:pPr algn="l"/>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入力しづらいことは、入所日に直接言っていただいても結構です。</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absolute">
    <xdr:from>
      <xdr:col>27</xdr:col>
      <xdr:colOff>184547</xdr:colOff>
      <xdr:row>35</xdr:row>
      <xdr:rowOff>76200</xdr:rowOff>
    </xdr:from>
    <xdr:to>
      <xdr:col>39</xdr:col>
      <xdr:colOff>184547</xdr:colOff>
      <xdr:row>56</xdr:row>
      <xdr:rowOff>67865</xdr:rowOff>
    </xdr:to>
    <xdr:sp macro="" textlink="">
      <xdr:nvSpPr>
        <xdr:cNvPr id="8" name="正方形/長方形 7">
          <a:extLst>
            <a:ext uri="{FF2B5EF4-FFF2-40B4-BE49-F238E27FC236}">
              <a16:creationId xmlns:a16="http://schemas.microsoft.com/office/drawing/2014/main" id="{CDB82E9D-E6E6-4007-A199-7B0EF07F66F9}"/>
            </a:ext>
          </a:extLst>
        </xdr:cNvPr>
        <xdr:cNvSpPr/>
      </xdr:nvSpPr>
      <xdr:spPr>
        <a:xfrm>
          <a:off x="6251972" y="8629650"/>
          <a:ext cx="2743200" cy="220265"/>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行を再表示すると研修生４０名まで入力できます</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absolute">
    <xdr:from>
      <xdr:col>27</xdr:col>
      <xdr:colOff>9525</xdr:colOff>
      <xdr:row>35</xdr:row>
      <xdr:rowOff>189309</xdr:rowOff>
    </xdr:from>
    <xdr:to>
      <xdr:col>27</xdr:col>
      <xdr:colOff>184547</xdr:colOff>
      <xdr:row>35</xdr:row>
      <xdr:rowOff>192880</xdr:rowOff>
    </xdr:to>
    <xdr:cxnSp macro="">
      <xdr:nvCxnSpPr>
        <xdr:cNvPr id="9" name="直線矢印コネクタ 8">
          <a:extLst>
            <a:ext uri="{FF2B5EF4-FFF2-40B4-BE49-F238E27FC236}">
              <a16:creationId xmlns:a16="http://schemas.microsoft.com/office/drawing/2014/main" id="{0B1E89FF-828E-468D-9C36-FCBE0F1489A9}"/>
            </a:ext>
          </a:extLst>
        </xdr:cNvPr>
        <xdr:cNvCxnSpPr>
          <a:stCxn id="8" idx="1"/>
        </xdr:cNvCxnSpPr>
      </xdr:nvCxnSpPr>
      <xdr:spPr>
        <a:xfrm flipH="1">
          <a:off x="6076950" y="8742759"/>
          <a:ext cx="175022" cy="3571"/>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27</xdr:col>
      <xdr:colOff>184547</xdr:colOff>
      <xdr:row>64</xdr:row>
      <xdr:rowOff>57150</xdr:rowOff>
    </xdr:from>
    <xdr:to>
      <xdr:col>39</xdr:col>
      <xdr:colOff>184547</xdr:colOff>
      <xdr:row>74</xdr:row>
      <xdr:rowOff>47625</xdr:rowOff>
    </xdr:to>
    <xdr:sp macro="" textlink="">
      <xdr:nvSpPr>
        <xdr:cNvPr id="10" name="正方形/長方形 9">
          <a:extLst>
            <a:ext uri="{FF2B5EF4-FFF2-40B4-BE49-F238E27FC236}">
              <a16:creationId xmlns:a16="http://schemas.microsoft.com/office/drawing/2014/main" id="{499EF7E6-D5D3-427D-9051-BE1B3A4EB75C}"/>
            </a:ext>
          </a:extLst>
        </xdr:cNvPr>
        <xdr:cNvSpPr/>
      </xdr:nvSpPr>
      <xdr:spPr>
        <a:xfrm>
          <a:off x="6251972" y="11096625"/>
          <a:ext cx="2743200" cy="219075"/>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行を再表示すると引率者１５名まで入力できます</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absolute">
    <xdr:from>
      <xdr:col>27</xdr:col>
      <xdr:colOff>9525</xdr:colOff>
      <xdr:row>64</xdr:row>
      <xdr:rowOff>171450</xdr:rowOff>
    </xdr:from>
    <xdr:to>
      <xdr:col>27</xdr:col>
      <xdr:colOff>184547</xdr:colOff>
      <xdr:row>64</xdr:row>
      <xdr:rowOff>173830</xdr:rowOff>
    </xdr:to>
    <xdr:cxnSp macro="">
      <xdr:nvCxnSpPr>
        <xdr:cNvPr id="11" name="直線矢印コネクタ 10">
          <a:extLst>
            <a:ext uri="{FF2B5EF4-FFF2-40B4-BE49-F238E27FC236}">
              <a16:creationId xmlns:a16="http://schemas.microsoft.com/office/drawing/2014/main" id="{9EA5C49E-6E08-47EF-B3E5-89102A7A6687}"/>
            </a:ext>
          </a:extLst>
        </xdr:cNvPr>
        <xdr:cNvCxnSpPr>
          <a:stCxn id="10" idx="1"/>
        </xdr:cNvCxnSpPr>
      </xdr:nvCxnSpPr>
      <xdr:spPr>
        <a:xfrm flipH="1">
          <a:off x="6076950" y="11210925"/>
          <a:ext cx="175022" cy="238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23</xdr:col>
      <xdr:colOff>57150</xdr:colOff>
      <xdr:row>13</xdr:row>
      <xdr:rowOff>47625</xdr:rowOff>
    </xdr:from>
    <xdr:to>
      <xdr:col>30</xdr:col>
      <xdr:colOff>76201</xdr:colOff>
      <xdr:row>15</xdr:row>
      <xdr:rowOff>75057</xdr:rowOff>
    </xdr:to>
    <xdr:sp macro="" textlink="">
      <xdr:nvSpPr>
        <xdr:cNvPr id="3" name="矢印: 右 2">
          <a:hlinkClick xmlns:r="http://schemas.openxmlformats.org/officeDocument/2006/relationships" r:id="rId1"/>
          <a:extLst>
            <a:ext uri="{FF2B5EF4-FFF2-40B4-BE49-F238E27FC236}">
              <a16:creationId xmlns:a16="http://schemas.microsoft.com/office/drawing/2014/main" id="{07A7982F-47A5-43FC-A6AF-BBAE8CA22981}"/>
            </a:ext>
          </a:extLst>
        </xdr:cNvPr>
        <xdr:cNvSpPr/>
      </xdr:nvSpPr>
      <xdr:spPr>
        <a:xfrm>
          <a:off x="5210175" y="3324225"/>
          <a:ext cx="1619251" cy="484632"/>
        </a:xfrm>
        <a:prstGeom prst="rightArrow">
          <a:avLst/>
        </a:prstGeom>
        <a:solidFill>
          <a:schemeClr val="bg1"/>
        </a:solidFill>
        <a:ln>
          <a:solidFill>
            <a:srgbClr val="00B050"/>
          </a:solidFill>
        </a:ln>
        <a:effectLst>
          <a:glow rad="1016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u="sng" kern="1200">
              <a:solidFill>
                <a:srgbClr val="0070C0"/>
              </a:solidFill>
            </a:rPr>
            <a:t>参加者名簿</a:t>
          </a:r>
          <a:r>
            <a:rPr kumimoji="1" lang="en-US" altLang="ja-JP" sz="1100" u="sng" kern="1200">
              <a:solidFill>
                <a:srgbClr val="0070C0"/>
              </a:solidFill>
            </a:rPr>
            <a:t>(</a:t>
          </a:r>
          <a:r>
            <a:rPr kumimoji="1" lang="ja-JP" altLang="en-US" sz="1100" u="sng" kern="1200">
              <a:solidFill>
                <a:srgbClr val="0070C0"/>
              </a:solidFill>
            </a:rPr>
            <a:t>つづき</a:t>
          </a:r>
          <a:r>
            <a:rPr kumimoji="1" lang="en-US" altLang="ja-JP" sz="1100" u="sng" kern="1200">
              <a:solidFill>
                <a:srgbClr val="0070C0"/>
              </a:solidFill>
            </a:rPr>
            <a:t>1)</a:t>
          </a:r>
          <a:r>
            <a:rPr kumimoji="1" lang="ja-JP" altLang="en-US" sz="1100" u="sng" kern="1200">
              <a:solidFill>
                <a:srgbClr val="0070C0"/>
              </a:solidFill>
            </a:rPr>
            <a:t>へ</a:t>
          </a:r>
        </a:p>
      </xdr:txBody>
    </xdr:sp>
    <xdr:clientData fPrintsWithSheet="0"/>
  </xdr:twoCellAnchor>
  <xdr:twoCellAnchor editAs="absolute">
    <xdr:from>
      <xdr:col>30</xdr:col>
      <xdr:colOff>142875</xdr:colOff>
      <xdr:row>13</xdr:row>
      <xdr:rowOff>47625</xdr:rowOff>
    </xdr:from>
    <xdr:to>
      <xdr:col>37</xdr:col>
      <xdr:colOff>161926</xdr:colOff>
      <xdr:row>15</xdr:row>
      <xdr:rowOff>75057</xdr:rowOff>
    </xdr:to>
    <xdr:sp macro="" textlink="">
      <xdr:nvSpPr>
        <xdr:cNvPr id="12" name="矢印: 右 11">
          <a:hlinkClick xmlns:r="http://schemas.openxmlformats.org/officeDocument/2006/relationships" r:id="rId2"/>
          <a:extLst>
            <a:ext uri="{FF2B5EF4-FFF2-40B4-BE49-F238E27FC236}">
              <a16:creationId xmlns:a16="http://schemas.microsoft.com/office/drawing/2014/main" id="{EE7C0D70-8103-2F11-AA6D-BE0F6745D6C6}"/>
            </a:ext>
          </a:extLst>
        </xdr:cNvPr>
        <xdr:cNvSpPr/>
      </xdr:nvSpPr>
      <xdr:spPr>
        <a:xfrm>
          <a:off x="6896100" y="3324225"/>
          <a:ext cx="1619251" cy="484632"/>
        </a:xfrm>
        <a:prstGeom prst="rightArrow">
          <a:avLst/>
        </a:prstGeom>
        <a:solidFill>
          <a:schemeClr val="bg1"/>
        </a:solidFill>
        <a:ln>
          <a:solidFill>
            <a:srgbClr val="00B050"/>
          </a:solidFill>
        </a:ln>
        <a:effectLst>
          <a:glow rad="1016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u="sng" kern="1200">
              <a:solidFill>
                <a:srgbClr val="0070C0"/>
              </a:solidFill>
            </a:rPr>
            <a:t>参加者名簿</a:t>
          </a:r>
          <a:r>
            <a:rPr kumimoji="1" lang="en-US" altLang="ja-JP" sz="1100" u="sng" kern="1200">
              <a:solidFill>
                <a:srgbClr val="0070C0"/>
              </a:solidFill>
            </a:rPr>
            <a:t>(</a:t>
          </a:r>
          <a:r>
            <a:rPr kumimoji="1" lang="ja-JP" altLang="en-US" sz="1100" u="sng" kern="1200">
              <a:solidFill>
                <a:srgbClr val="0070C0"/>
              </a:solidFill>
            </a:rPr>
            <a:t>つづき</a:t>
          </a:r>
          <a:r>
            <a:rPr kumimoji="1" lang="en-US" altLang="ja-JP" sz="1100" u="sng" kern="1200">
              <a:solidFill>
                <a:srgbClr val="0070C0"/>
              </a:solidFill>
            </a:rPr>
            <a:t>2)</a:t>
          </a:r>
          <a:r>
            <a:rPr kumimoji="1" lang="ja-JP" altLang="en-US" sz="1100" u="sng" kern="1200">
              <a:solidFill>
                <a:srgbClr val="0070C0"/>
              </a:solidFill>
            </a:rPr>
            <a:t>へ</a:t>
          </a:r>
        </a:p>
      </xdr:txBody>
    </xdr:sp>
    <xdr:clientData fPrintsWithSheet="0"/>
  </xdr:twoCellAnchor>
  <xdr:twoCellAnchor editAs="absolute">
    <xdr:from>
      <xdr:col>28</xdr:col>
      <xdr:colOff>142875</xdr:colOff>
      <xdr:row>0</xdr:row>
      <xdr:rowOff>0</xdr:rowOff>
    </xdr:from>
    <xdr:to>
      <xdr:col>37</xdr:col>
      <xdr:colOff>57151</xdr:colOff>
      <xdr:row>1</xdr:row>
      <xdr:rowOff>151257</xdr:rowOff>
    </xdr:to>
    <xdr:sp macro="" textlink="">
      <xdr:nvSpPr>
        <xdr:cNvPr id="4" name="矢印: 右 3">
          <a:hlinkClick xmlns:r="http://schemas.openxmlformats.org/officeDocument/2006/relationships" r:id="rId3"/>
          <a:extLst>
            <a:ext uri="{FF2B5EF4-FFF2-40B4-BE49-F238E27FC236}">
              <a16:creationId xmlns:a16="http://schemas.microsoft.com/office/drawing/2014/main" id="{851669B4-5383-4FE1-AD8D-AE67B707EBAB}"/>
            </a:ext>
          </a:extLst>
        </xdr:cNvPr>
        <xdr:cNvSpPr/>
      </xdr:nvSpPr>
      <xdr:spPr>
        <a:xfrm>
          <a:off x="6438900" y="0"/>
          <a:ext cx="1971676" cy="484632"/>
        </a:xfrm>
        <a:prstGeom prst="rightArrow">
          <a:avLst/>
        </a:prstGeom>
        <a:solidFill>
          <a:schemeClr val="bg1"/>
        </a:solidFill>
        <a:ln>
          <a:solidFill>
            <a:srgbClr val="00B050"/>
          </a:solidFill>
        </a:ln>
        <a:effectLst>
          <a:glow rad="1016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u="sng" kern="1200">
              <a:solidFill>
                <a:srgbClr val="0070C0"/>
              </a:solidFill>
              <a:latin typeface="+mn-ea"/>
              <a:ea typeface="+mn-ea"/>
            </a:rPr>
            <a:t>記入例はこちらをクリック</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16</xdr:col>
      <xdr:colOff>57150</xdr:colOff>
      <xdr:row>11</xdr:row>
      <xdr:rowOff>194582</xdr:rowOff>
    </xdr:from>
    <xdr:to>
      <xdr:col>18</xdr:col>
      <xdr:colOff>85725</xdr:colOff>
      <xdr:row>13</xdr:row>
      <xdr:rowOff>31414</xdr:rowOff>
    </xdr:to>
    <xdr:sp macro="" textlink="">
      <xdr:nvSpPr>
        <xdr:cNvPr id="2" name="Check Box 29" hidden="1">
          <a:extLst>
            <a:ext uri="{63B3BB69-23CF-44E3-9099-C40C66FF867C}">
              <a14:compatExt xmlns:a14="http://schemas.microsoft.com/office/drawing/2010/main" spid="_x0000_s28701"/>
            </a:ext>
            <a:ext uri="{FF2B5EF4-FFF2-40B4-BE49-F238E27FC236}">
              <a16:creationId xmlns:a16="http://schemas.microsoft.com/office/drawing/2014/main" id="{00000000-0008-0000-0200-000002000000}"/>
            </a:ext>
          </a:extLst>
        </xdr:cNvPr>
        <xdr:cNvSpPr/>
      </xdr:nvSpPr>
      <xdr:spPr bwMode="auto">
        <a:xfrm>
          <a:off x="2066925" y="1242332"/>
          <a:ext cx="276225" cy="255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87039</xdr:colOff>
      <xdr:row>30</xdr:row>
      <xdr:rowOff>19050</xdr:rowOff>
    </xdr:from>
    <xdr:to>
      <xdr:col>37</xdr:col>
      <xdr:colOff>39414</xdr:colOff>
      <xdr:row>30</xdr:row>
      <xdr:rowOff>190500</xdr:rowOff>
    </xdr:to>
    <xdr:sp macro="" textlink="">
      <xdr:nvSpPr>
        <xdr:cNvPr id="3" name="Check Box 17" hidden="1">
          <a:extLst>
            <a:ext uri="{63B3BB69-23CF-44E3-9099-C40C66FF867C}">
              <a14:compatExt xmlns:a14="http://schemas.microsoft.com/office/drawing/2010/main" spid="_x0000_s28689"/>
            </a:ext>
            <a:ext uri="{FF2B5EF4-FFF2-40B4-BE49-F238E27FC236}">
              <a16:creationId xmlns:a16="http://schemas.microsoft.com/office/drawing/2014/main" id="{00000000-0008-0000-0200-000003000000}"/>
            </a:ext>
          </a:extLst>
        </xdr:cNvPr>
        <xdr:cNvSpPr/>
      </xdr:nvSpPr>
      <xdr:spPr bwMode="auto">
        <a:xfrm>
          <a:off x="4506639" y="4810125"/>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57150</xdr:colOff>
      <xdr:row>13</xdr:row>
      <xdr:rowOff>28575</xdr:rowOff>
    </xdr:from>
    <xdr:to>
      <xdr:col>19</xdr:col>
      <xdr:colOff>38100</xdr:colOff>
      <xdr:row>13</xdr:row>
      <xdr:rowOff>200025</xdr:rowOff>
    </xdr:to>
    <xdr:sp macro="" textlink="">
      <xdr:nvSpPr>
        <xdr:cNvPr id="4" name="Check Box 10" hidden="1">
          <a:extLst>
            <a:ext uri="{63B3BB69-23CF-44E3-9099-C40C66FF867C}">
              <a14:compatExt xmlns:a14="http://schemas.microsoft.com/office/drawing/2010/main" spid="_x0000_s28682"/>
            </a:ext>
            <a:ext uri="{FF2B5EF4-FFF2-40B4-BE49-F238E27FC236}">
              <a16:creationId xmlns:a16="http://schemas.microsoft.com/office/drawing/2014/main" id="{00000000-0008-0000-0200-000004000000}"/>
            </a:ext>
          </a:extLst>
        </xdr:cNvPr>
        <xdr:cNvSpPr/>
      </xdr:nvSpPr>
      <xdr:spPr bwMode="auto">
        <a:xfrm>
          <a:off x="2190750" y="1495425"/>
          <a:ext cx="228600" cy="171450"/>
        </a:xfrm>
        <a:prstGeom prst="rect">
          <a:avLst/>
        </a:prstGeom>
        <a:noFill/>
        <a:ln w="9525">
          <a:miter lim="800000"/>
          <a:headEnd/>
          <a:tailEnd/>
        </a:ln>
      </xdr:spPr>
    </xdr:sp>
    <xdr:clientData/>
  </xdr:twoCellAnchor>
  <xdr:twoCellAnchor editAs="oneCell">
    <xdr:from>
      <xdr:col>17</xdr:col>
      <xdr:colOff>73244</xdr:colOff>
      <xdr:row>15</xdr:row>
      <xdr:rowOff>19050</xdr:rowOff>
    </xdr:from>
    <xdr:to>
      <xdr:col>19</xdr:col>
      <xdr:colOff>44669</xdr:colOff>
      <xdr:row>15</xdr:row>
      <xdr:rowOff>180975</xdr:rowOff>
    </xdr:to>
    <xdr:sp macro="" textlink="">
      <xdr:nvSpPr>
        <xdr:cNvPr id="5"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200-000005000000}"/>
            </a:ext>
          </a:extLst>
        </xdr:cNvPr>
        <xdr:cNvSpPr/>
      </xdr:nvSpPr>
      <xdr:spPr bwMode="auto">
        <a:xfrm>
          <a:off x="2206844" y="1905000"/>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28575</xdr:colOff>
          <xdr:row>11</xdr:row>
          <xdr:rowOff>200025</xdr:rowOff>
        </xdr:from>
        <xdr:to>
          <xdr:col>9</xdr:col>
          <xdr:colOff>47625</xdr:colOff>
          <xdr:row>13</xdr:row>
          <xdr:rowOff>28575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11</xdr:row>
          <xdr:rowOff>200025</xdr:rowOff>
        </xdr:from>
        <xdr:to>
          <xdr:col>18</xdr:col>
          <xdr:colOff>85725</xdr:colOff>
          <xdr:row>13</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0</xdr:rowOff>
        </xdr:from>
        <xdr:to>
          <xdr:col>9</xdr:col>
          <xdr:colOff>38100</xdr:colOff>
          <xdr:row>13</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12</xdr:row>
          <xdr:rowOff>0</xdr:rowOff>
        </xdr:from>
        <xdr:to>
          <xdr:col>27</xdr:col>
          <xdr:colOff>38100</xdr:colOff>
          <xdr:row>13</xdr:row>
          <xdr:rowOff>38100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13</xdr:row>
          <xdr:rowOff>19050</xdr:rowOff>
        </xdr:from>
        <xdr:to>
          <xdr:col>32</xdr:col>
          <xdr:colOff>95250</xdr:colOff>
          <xdr:row>13</xdr:row>
          <xdr:rowOff>190500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13</xdr:row>
          <xdr:rowOff>19050</xdr:rowOff>
        </xdr:from>
        <xdr:to>
          <xdr:col>36</xdr:col>
          <xdr:colOff>123825</xdr:colOff>
          <xdr:row>13</xdr:row>
          <xdr:rowOff>190500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13</xdr:row>
          <xdr:rowOff>19050</xdr:rowOff>
        </xdr:from>
        <xdr:to>
          <xdr:col>48</xdr:col>
          <xdr:colOff>104775</xdr:colOff>
          <xdr:row>13</xdr:row>
          <xdr:rowOff>190500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13</xdr:row>
          <xdr:rowOff>19050</xdr:rowOff>
        </xdr:from>
        <xdr:to>
          <xdr:col>53</xdr:col>
          <xdr:colOff>0</xdr:colOff>
          <xdr:row>13</xdr:row>
          <xdr:rowOff>190500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13</xdr:row>
          <xdr:rowOff>19050</xdr:rowOff>
        </xdr:from>
        <xdr:to>
          <xdr:col>48</xdr:col>
          <xdr:colOff>104775</xdr:colOff>
          <xdr:row>13</xdr:row>
          <xdr:rowOff>190500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13</xdr:row>
          <xdr:rowOff>19050</xdr:rowOff>
        </xdr:from>
        <xdr:to>
          <xdr:col>53</xdr:col>
          <xdr:colOff>0</xdr:colOff>
          <xdr:row>13</xdr:row>
          <xdr:rowOff>190500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30</xdr:row>
          <xdr:rowOff>19050</xdr:rowOff>
        </xdr:from>
        <xdr:to>
          <xdr:col>17</xdr:col>
          <xdr:colOff>0</xdr:colOff>
          <xdr:row>30</xdr:row>
          <xdr:rowOff>190500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30</xdr:row>
          <xdr:rowOff>19050</xdr:rowOff>
        </xdr:from>
        <xdr:to>
          <xdr:col>21</xdr:col>
          <xdr:colOff>9525</xdr:colOff>
          <xdr:row>30</xdr:row>
          <xdr:rowOff>190500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30</xdr:row>
          <xdr:rowOff>28575</xdr:rowOff>
        </xdr:from>
        <xdr:to>
          <xdr:col>32</xdr:col>
          <xdr:colOff>133350</xdr:colOff>
          <xdr:row>30</xdr:row>
          <xdr:rowOff>200025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30</xdr:row>
          <xdr:rowOff>19050</xdr:rowOff>
        </xdr:from>
        <xdr:to>
          <xdr:col>37</xdr:col>
          <xdr:colOff>0</xdr:colOff>
          <xdr:row>30</xdr:row>
          <xdr:rowOff>190500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0</xdr:rowOff>
        </xdr:from>
        <xdr:to>
          <xdr:col>14</xdr:col>
          <xdr:colOff>0</xdr:colOff>
          <xdr:row>41</xdr:row>
          <xdr:rowOff>171450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41</xdr:row>
          <xdr:rowOff>0</xdr:rowOff>
        </xdr:from>
        <xdr:to>
          <xdr:col>18</xdr:col>
          <xdr:colOff>114300</xdr:colOff>
          <xdr:row>41</xdr:row>
          <xdr:rowOff>171450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30</xdr:row>
          <xdr:rowOff>28575</xdr:rowOff>
        </xdr:from>
        <xdr:to>
          <xdr:col>49</xdr:col>
          <xdr:colOff>19050</xdr:colOff>
          <xdr:row>30</xdr:row>
          <xdr:rowOff>200025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30</xdr:row>
          <xdr:rowOff>19050</xdr:rowOff>
        </xdr:from>
        <xdr:to>
          <xdr:col>53</xdr:col>
          <xdr:colOff>19050</xdr:colOff>
          <xdr:row>30</xdr:row>
          <xdr:rowOff>190500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6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12</xdr:row>
          <xdr:rowOff>0</xdr:rowOff>
        </xdr:from>
        <xdr:to>
          <xdr:col>19</xdr:col>
          <xdr:colOff>66675</xdr:colOff>
          <xdr:row>13</xdr:row>
          <xdr:rowOff>28575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6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13</xdr:row>
          <xdr:rowOff>28575</xdr:rowOff>
        </xdr:from>
        <xdr:to>
          <xdr:col>15</xdr:col>
          <xdr:colOff>47625</xdr:colOff>
          <xdr:row>13</xdr:row>
          <xdr:rowOff>190500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6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13</xdr:row>
          <xdr:rowOff>28575</xdr:rowOff>
        </xdr:from>
        <xdr:to>
          <xdr:col>19</xdr:col>
          <xdr:colOff>38100</xdr:colOff>
          <xdr:row>13</xdr:row>
          <xdr:rowOff>200025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6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15</xdr:row>
          <xdr:rowOff>19050</xdr:rowOff>
        </xdr:from>
        <xdr:to>
          <xdr:col>15</xdr:col>
          <xdr:colOff>47625</xdr:colOff>
          <xdr:row>15</xdr:row>
          <xdr:rowOff>180975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6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15</xdr:row>
          <xdr:rowOff>19050</xdr:rowOff>
        </xdr:from>
        <xdr:to>
          <xdr:col>19</xdr:col>
          <xdr:colOff>28575</xdr:colOff>
          <xdr:row>15</xdr:row>
          <xdr:rowOff>180975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16</xdr:row>
          <xdr:rowOff>28575</xdr:rowOff>
        </xdr:from>
        <xdr:to>
          <xdr:col>18</xdr:col>
          <xdr:colOff>38100</xdr:colOff>
          <xdr:row>16</xdr:row>
          <xdr:rowOff>171450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16</xdr:row>
          <xdr:rowOff>19050</xdr:rowOff>
        </xdr:from>
        <xdr:to>
          <xdr:col>21</xdr:col>
          <xdr:colOff>57150</xdr:colOff>
          <xdr:row>16</xdr:row>
          <xdr:rowOff>190500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0</xdr:rowOff>
        </xdr:from>
        <xdr:to>
          <xdr:col>15</xdr:col>
          <xdr:colOff>76200</xdr:colOff>
          <xdr:row>13</xdr:row>
          <xdr:rowOff>19050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xdr:row>
          <xdr:rowOff>28575</xdr:rowOff>
        </xdr:from>
        <xdr:to>
          <xdr:col>15</xdr:col>
          <xdr:colOff>47625</xdr:colOff>
          <xdr:row>14</xdr:row>
          <xdr:rowOff>190500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6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14</xdr:row>
          <xdr:rowOff>28575</xdr:rowOff>
        </xdr:from>
        <xdr:to>
          <xdr:col>19</xdr:col>
          <xdr:colOff>38100</xdr:colOff>
          <xdr:row>14</xdr:row>
          <xdr:rowOff>190500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9</xdr:row>
          <xdr:rowOff>0</xdr:rowOff>
        </xdr:from>
        <xdr:to>
          <xdr:col>40</xdr:col>
          <xdr:colOff>114300</xdr:colOff>
          <xdr:row>10</xdr:row>
          <xdr:rowOff>85725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9</xdr:row>
          <xdr:rowOff>0</xdr:rowOff>
        </xdr:from>
        <xdr:to>
          <xdr:col>48</xdr:col>
          <xdr:colOff>66675</xdr:colOff>
          <xdr:row>10</xdr:row>
          <xdr:rowOff>85725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6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xdr:row>
          <xdr:rowOff>19050</xdr:rowOff>
        </xdr:from>
        <xdr:to>
          <xdr:col>16</xdr:col>
          <xdr:colOff>85725</xdr:colOff>
          <xdr:row>13</xdr:row>
          <xdr:rowOff>190500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19050</xdr:rowOff>
        </xdr:from>
        <xdr:to>
          <xdr:col>21</xdr:col>
          <xdr:colOff>0</xdr:colOff>
          <xdr:row>13</xdr:row>
          <xdr:rowOff>190500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6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xdr:row>
          <xdr:rowOff>228600</xdr:rowOff>
        </xdr:from>
        <xdr:to>
          <xdr:col>40</xdr:col>
          <xdr:colOff>114300</xdr:colOff>
          <xdr:row>2</xdr:row>
          <xdr:rowOff>161925</xdr:rowOff>
        </xdr:to>
        <xdr:sp macro="" textlink="">
          <xdr:nvSpPr>
            <xdr:cNvPr id="9263" name="Check Box 29" hidden="1">
              <a:extLst>
                <a:ext uri="{63B3BB69-23CF-44E3-9099-C40C66FF867C}">
                  <a14:compatExt spid="_x0000_s9263"/>
                </a:ext>
                <a:ext uri="{FF2B5EF4-FFF2-40B4-BE49-F238E27FC236}">
                  <a16:creationId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xdr:row>
          <xdr:rowOff>219075</xdr:rowOff>
        </xdr:from>
        <xdr:to>
          <xdr:col>48</xdr:col>
          <xdr:colOff>66675</xdr:colOff>
          <xdr:row>2</xdr:row>
          <xdr:rowOff>152400</xdr:rowOff>
        </xdr:to>
        <xdr:sp macro="" textlink="">
          <xdr:nvSpPr>
            <xdr:cNvPr id="9264" name="Check Box 30" hidden="1">
              <a:extLst>
                <a:ext uri="{63B3BB69-23CF-44E3-9099-C40C66FF867C}">
                  <a14:compatExt spid="_x0000_s9264"/>
                </a:ext>
                <a:ext uri="{FF2B5EF4-FFF2-40B4-BE49-F238E27FC236}">
                  <a16:creationId xmlns:a16="http://schemas.microsoft.com/office/drawing/2014/main" id="{00000000-0008-0000-06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xdr:twoCellAnchor editAs="oneCell">
    <xdr:from>
      <xdr:col>19</xdr:col>
      <xdr:colOff>87039</xdr:colOff>
      <xdr:row>30</xdr:row>
      <xdr:rowOff>19050</xdr:rowOff>
    </xdr:from>
    <xdr:to>
      <xdr:col>21</xdr:col>
      <xdr:colOff>58463</xdr:colOff>
      <xdr:row>30</xdr:row>
      <xdr:rowOff>190500</xdr:rowOff>
    </xdr:to>
    <xdr:sp macro="" textlink="">
      <xdr:nvSpPr>
        <xdr:cNvPr id="10" name="Check Box 17" hidden="1">
          <a:extLst>
            <a:ext uri="{63B3BB69-23CF-44E3-9099-C40C66FF867C}">
              <a14:compatExt xmlns:a14="http://schemas.microsoft.com/office/drawing/2010/main" spid="_x0000_s28689"/>
            </a:ext>
            <a:ext uri="{FF2B5EF4-FFF2-40B4-BE49-F238E27FC236}">
              <a16:creationId xmlns:a16="http://schemas.microsoft.com/office/drawing/2014/main" id="{FE4EB11C-4409-4E45-8F69-A8CC46AFABBC}"/>
            </a:ext>
          </a:extLst>
        </xdr:cNvPr>
        <xdr:cNvSpPr/>
      </xdr:nvSpPr>
      <xdr:spPr bwMode="auto">
        <a:xfrm>
          <a:off x="4735239" y="7677150"/>
          <a:ext cx="21907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15</xdr:col>
          <xdr:colOff>19050</xdr:colOff>
          <xdr:row>13</xdr:row>
          <xdr:rowOff>19050</xdr:rowOff>
        </xdr:from>
        <xdr:to>
          <xdr:col>16</xdr:col>
          <xdr:colOff>85725</xdr:colOff>
          <xdr:row>13</xdr:row>
          <xdr:rowOff>190500</xdr:rowOff>
        </xdr:to>
        <xdr:sp macro="" textlink="">
          <xdr:nvSpPr>
            <xdr:cNvPr id="9275" name="Check Box 5" hidden="1">
              <a:extLst>
                <a:ext uri="{63B3BB69-23CF-44E3-9099-C40C66FF867C}">
                  <a14:compatExt spid="_x0000_s9275"/>
                </a:ext>
                <a:ext uri="{FF2B5EF4-FFF2-40B4-BE49-F238E27FC236}">
                  <a16:creationId xmlns:a16="http://schemas.microsoft.com/office/drawing/2014/main" id="{00000000-0008-0000-06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19050</xdr:rowOff>
        </xdr:from>
        <xdr:to>
          <xdr:col>21</xdr:col>
          <xdr:colOff>0</xdr:colOff>
          <xdr:row>13</xdr:row>
          <xdr:rowOff>190500</xdr:rowOff>
        </xdr:to>
        <xdr:sp macro="" textlink="">
          <xdr:nvSpPr>
            <xdr:cNvPr id="9276" name="Check Box 6" hidden="1">
              <a:extLst>
                <a:ext uri="{63B3BB69-23CF-44E3-9099-C40C66FF867C}">
                  <a14:compatExt spid="_x0000_s9276"/>
                </a:ext>
                <a:ext uri="{FF2B5EF4-FFF2-40B4-BE49-F238E27FC236}">
                  <a16:creationId xmlns:a16="http://schemas.microsoft.com/office/drawing/2014/main" id="{00000000-0008-0000-06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30</xdr:row>
          <xdr:rowOff>28575</xdr:rowOff>
        </xdr:from>
        <xdr:to>
          <xdr:col>17</xdr:col>
          <xdr:colOff>0</xdr:colOff>
          <xdr:row>30</xdr:row>
          <xdr:rowOff>200025</xdr:rowOff>
        </xdr:to>
        <xdr:sp macro="" textlink="">
          <xdr:nvSpPr>
            <xdr:cNvPr id="9277" name="Check Box 13" hidden="1">
              <a:extLst>
                <a:ext uri="{63B3BB69-23CF-44E3-9099-C40C66FF867C}">
                  <a14:compatExt spid="_x0000_s9277"/>
                </a:ext>
                <a:ext uri="{FF2B5EF4-FFF2-40B4-BE49-F238E27FC236}">
                  <a16:creationId xmlns:a16="http://schemas.microsoft.com/office/drawing/2014/main" id="{00000000-0008-0000-06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30</xdr:row>
          <xdr:rowOff>19050</xdr:rowOff>
        </xdr:from>
        <xdr:to>
          <xdr:col>21</xdr:col>
          <xdr:colOff>19050</xdr:colOff>
          <xdr:row>30</xdr:row>
          <xdr:rowOff>190500</xdr:rowOff>
        </xdr:to>
        <xdr:sp macro="" textlink="">
          <xdr:nvSpPr>
            <xdr:cNvPr id="9278" name="Check Box 14" hidden="1">
              <a:extLst>
                <a:ext uri="{63B3BB69-23CF-44E3-9099-C40C66FF867C}">
                  <a14:compatExt spid="_x0000_s9278"/>
                </a:ext>
                <a:ext uri="{FF2B5EF4-FFF2-40B4-BE49-F238E27FC236}">
                  <a16:creationId xmlns:a16="http://schemas.microsoft.com/office/drawing/2014/main" id="{00000000-0008-0000-06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xdr:row>
          <xdr:rowOff>38100</xdr:rowOff>
        </xdr:from>
        <xdr:to>
          <xdr:col>17</xdr:col>
          <xdr:colOff>9525</xdr:colOff>
          <xdr:row>13</xdr:row>
          <xdr:rowOff>190500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6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xdr:row>
          <xdr:rowOff>38100</xdr:rowOff>
        </xdr:from>
        <xdr:to>
          <xdr:col>21</xdr:col>
          <xdr:colOff>28575</xdr:colOff>
          <xdr:row>13</xdr:row>
          <xdr:rowOff>190500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6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xdr:row>
          <xdr:rowOff>19050</xdr:rowOff>
        </xdr:from>
        <xdr:to>
          <xdr:col>16</xdr:col>
          <xdr:colOff>85725</xdr:colOff>
          <xdr:row>30</xdr:row>
          <xdr:rowOff>190500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6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21</xdr:col>
          <xdr:colOff>0</xdr:colOff>
          <xdr:row>30</xdr:row>
          <xdr:rowOff>190500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6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30</xdr:row>
          <xdr:rowOff>38100</xdr:rowOff>
        </xdr:from>
        <xdr:to>
          <xdr:col>17</xdr:col>
          <xdr:colOff>9525</xdr:colOff>
          <xdr:row>30</xdr:row>
          <xdr:rowOff>190500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6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30</xdr:row>
          <xdr:rowOff>38100</xdr:rowOff>
        </xdr:from>
        <xdr:to>
          <xdr:col>21</xdr:col>
          <xdr:colOff>28575</xdr:colOff>
          <xdr:row>30</xdr:row>
          <xdr:rowOff>190500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6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35</xdr:col>
      <xdr:colOff>87039</xdr:colOff>
      <xdr:row>30</xdr:row>
      <xdr:rowOff>19050</xdr:rowOff>
    </xdr:from>
    <xdr:to>
      <xdr:col>37</xdr:col>
      <xdr:colOff>39413</xdr:colOff>
      <xdr:row>30</xdr:row>
      <xdr:rowOff>190500</xdr:rowOff>
    </xdr:to>
    <xdr:sp macro="" textlink="">
      <xdr:nvSpPr>
        <xdr:cNvPr id="11" name="Check Box 17" hidden="1">
          <a:extLst>
            <a:ext uri="{63B3BB69-23CF-44E3-9099-C40C66FF867C}">
              <a14:compatExt xmlns:a14="http://schemas.microsoft.com/office/drawing/2010/main" spid="_x0000_s28689"/>
            </a:ext>
            <a:ext uri="{FF2B5EF4-FFF2-40B4-BE49-F238E27FC236}">
              <a16:creationId xmlns:a16="http://schemas.microsoft.com/office/drawing/2014/main" id="{3C8C1E8E-D7B8-4AFB-9F4C-E33BA3E82FDF}"/>
            </a:ext>
          </a:extLst>
        </xdr:cNvPr>
        <xdr:cNvSpPr/>
      </xdr:nvSpPr>
      <xdr:spPr bwMode="auto">
        <a:xfrm>
          <a:off x="4735239" y="7677150"/>
          <a:ext cx="21907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31</xdr:col>
          <xdr:colOff>19050</xdr:colOff>
          <xdr:row>13</xdr:row>
          <xdr:rowOff>19050</xdr:rowOff>
        </xdr:from>
        <xdr:to>
          <xdr:col>32</xdr:col>
          <xdr:colOff>95250</xdr:colOff>
          <xdr:row>13</xdr:row>
          <xdr:rowOff>190500</xdr:rowOff>
        </xdr:to>
        <xdr:sp macro="" textlink="">
          <xdr:nvSpPr>
            <xdr:cNvPr id="9285" name="Check Box 5" hidden="1">
              <a:extLst>
                <a:ext uri="{63B3BB69-23CF-44E3-9099-C40C66FF867C}">
                  <a14:compatExt spid="_x0000_s9285"/>
                </a:ext>
                <a:ext uri="{FF2B5EF4-FFF2-40B4-BE49-F238E27FC236}">
                  <a16:creationId xmlns:a16="http://schemas.microsoft.com/office/drawing/2014/main" id="{00000000-0008-0000-06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13</xdr:row>
          <xdr:rowOff>19050</xdr:rowOff>
        </xdr:from>
        <xdr:to>
          <xdr:col>36</xdr:col>
          <xdr:colOff>123825</xdr:colOff>
          <xdr:row>13</xdr:row>
          <xdr:rowOff>190500</xdr:rowOff>
        </xdr:to>
        <xdr:sp macro="" textlink="">
          <xdr:nvSpPr>
            <xdr:cNvPr id="9286" name="Check Box 6" hidden="1">
              <a:extLst>
                <a:ext uri="{63B3BB69-23CF-44E3-9099-C40C66FF867C}">
                  <a14:compatExt spid="_x0000_s9286"/>
                </a:ext>
                <a:ext uri="{FF2B5EF4-FFF2-40B4-BE49-F238E27FC236}">
                  <a16:creationId xmlns:a16="http://schemas.microsoft.com/office/drawing/2014/main" id="{00000000-0008-0000-06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30</xdr:row>
          <xdr:rowOff>28575</xdr:rowOff>
        </xdr:from>
        <xdr:to>
          <xdr:col>32</xdr:col>
          <xdr:colOff>133350</xdr:colOff>
          <xdr:row>30</xdr:row>
          <xdr:rowOff>200025</xdr:rowOff>
        </xdr:to>
        <xdr:sp macro="" textlink="">
          <xdr:nvSpPr>
            <xdr:cNvPr id="9287" name="Check Box 13" hidden="1">
              <a:extLst>
                <a:ext uri="{63B3BB69-23CF-44E3-9099-C40C66FF867C}">
                  <a14:compatExt spid="_x0000_s9287"/>
                </a:ext>
                <a:ext uri="{FF2B5EF4-FFF2-40B4-BE49-F238E27FC236}">
                  <a16:creationId xmlns:a16="http://schemas.microsoft.com/office/drawing/2014/main" id="{00000000-0008-0000-06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30</xdr:row>
          <xdr:rowOff>19050</xdr:rowOff>
        </xdr:from>
        <xdr:to>
          <xdr:col>37</xdr:col>
          <xdr:colOff>0</xdr:colOff>
          <xdr:row>30</xdr:row>
          <xdr:rowOff>190500</xdr:rowOff>
        </xdr:to>
        <xdr:sp macro="" textlink="">
          <xdr:nvSpPr>
            <xdr:cNvPr id="9288" name="Check Box 14" hidden="1">
              <a:extLst>
                <a:ext uri="{63B3BB69-23CF-44E3-9099-C40C66FF867C}">
                  <a14:compatExt spid="_x0000_s9288"/>
                </a:ext>
                <a:ext uri="{FF2B5EF4-FFF2-40B4-BE49-F238E27FC236}">
                  <a16:creationId xmlns:a16="http://schemas.microsoft.com/office/drawing/2014/main" id="{00000000-0008-0000-06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19050</xdr:rowOff>
        </xdr:from>
        <xdr:to>
          <xdr:col>32</xdr:col>
          <xdr:colOff>95250</xdr:colOff>
          <xdr:row>30</xdr:row>
          <xdr:rowOff>190500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6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30</xdr:row>
          <xdr:rowOff>19050</xdr:rowOff>
        </xdr:from>
        <xdr:to>
          <xdr:col>36</xdr:col>
          <xdr:colOff>123825</xdr:colOff>
          <xdr:row>30</xdr:row>
          <xdr:rowOff>190500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6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twoCellAnchor editAs="oneCell">
    <xdr:from>
      <xdr:col>51</xdr:col>
      <xdr:colOff>87039</xdr:colOff>
      <xdr:row>30</xdr:row>
      <xdr:rowOff>19050</xdr:rowOff>
    </xdr:from>
    <xdr:to>
      <xdr:col>53</xdr:col>
      <xdr:colOff>58463</xdr:colOff>
      <xdr:row>30</xdr:row>
      <xdr:rowOff>190500</xdr:rowOff>
    </xdr:to>
    <xdr:sp macro="" textlink="">
      <xdr:nvSpPr>
        <xdr:cNvPr id="12" name="Check Box 17" hidden="1">
          <a:extLst>
            <a:ext uri="{63B3BB69-23CF-44E3-9099-C40C66FF867C}">
              <a14:compatExt xmlns:a14="http://schemas.microsoft.com/office/drawing/2010/main" spid="_x0000_s28689"/>
            </a:ext>
            <a:ext uri="{FF2B5EF4-FFF2-40B4-BE49-F238E27FC236}">
              <a16:creationId xmlns:a16="http://schemas.microsoft.com/office/drawing/2014/main" id="{3BCC2CD8-65A4-4E12-828D-E6104F363FBD}"/>
            </a:ext>
          </a:extLst>
        </xdr:cNvPr>
        <xdr:cNvSpPr/>
      </xdr:nvSpPr>
      <xdr:spPr bwMode="auto">
        <a:xfrm>
          <a:off x="4735239" y="7677150"/>
          <a:ext cx="21907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47</xdr:col>
          <xdr:colOff>19050</xdr:colOff>
          <xdr:row>13</xdr:row>
          <xdr:rowOff>19050</xdr:rowOff>
        </xdr:from>
        <xdr:to>
          <xdr:col>48</xdr:col>
          <xdr:colOff>104775</xdr:colOff>
          <xdr:row>13</xdr:row>
          <xdr:rowOff>190500</xdr:rowOff>
        </xdr:to>
        <xdr:sp macro="" textlink="">
          <xdr:nvSpPr>
            <xdr:cNvPr id="9295" name="Check Box 5" hidden="1">
              <a:extLst>
                <a:ext uri="{63B3BB69-23CF-44E3-9099-C40C66FF867C}">
                  <a14:compatExt spid="_x0000_s9295"/>
                </a:ext>
                <a:ext uri="{FF2B5EF4-FFF2-40B4-BE49-F238E27FC236}">
                  <a16:creationId xmlns:a16="http://schemas.microsoft.com/office/drawing/2014/main" id="{00000000-0008-0000-06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13</xdr:row>
          <xdr:rowOff>19050</xdr:rowOff>
        </xdr:from>
        <xdr:to>
          <xdr:col>53</xdr:col>
          <xdr:colOff>0</xdr:colOff>
          <xdr:row>13</xdr:row>
          <xdr:rowOff>190500</xdr:rowOff>
        </xdr:to>
        <xdr:sp macro="" textlink="">
          <xdr:nvSpPr>
            <xdr:cNvPr id="9296" name="Check Box 6" hidden="1">
              <a:extLst>
                <a:ext uri="{63B3BB69-23CF-44E3-9099-C40C66FF867C}">
                  <a14:compatExt spid="_x0000_s9296"/>
                </a:ext>
                <a:ext uri="{FF2B5EF4-FFF2-40B4-BE49-F238E27FC236}">
                  <a16:creationId xmlns:a16="http://schemas.microsoft.com/office/drawing/2014/main" id="{00000000-0008-0000-06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30</xdr:row>
          <xdr:rowOff>28575</xdr:rowOff>
        </xdr:from>
        <xdr:to>
          <xdr:col>49</xdr:col>
          <xdr:colOff>19050</xdr:colOff>
          <xdr:row>30</xdr:row>
          <xdr:rowOff>200025</xdr:rowOff>
        </xdr:to>
        <xdr:sp macro="" textlink="">
          <xdr:nvSpPr>
            <xdr:cNvPr id="9297" name="Check Box 13" hidden="1">
              <a:extLst>
                <a:ext uri="{63B3BB69-23CF-44E3-9099-C40C66FF867C}">
                  <a14:compatExt spid="_x0000_s9297"/>
                </a:ext>
                <a:ext uri="{FF2B5EF4-FFF2-40B4-BE49-F238E27FC236}">
                  <a16:creationId xmlns:a16="http://schemas.microsoft.com/office/drawing/2014/main" id="{00000000-0008-0000-06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30</xdr:row>
          <xdr:rowOff>19050</xdr:rowOff>
        </xdr:from>
        <xdr:to>
          <xdr:col>53</xdr:col>
          <xdr:colOff>19050</xdr:colOff>
          <xdr:row>30</xdr:row>
          <xdr:rowOff>190500</xdr:rowOff>
        </xdr:to>
        <xdr:sp macro="" textlink="">
          <xdr:nvSpPr>
            <xdr:cNvPr id="9298" name="Check Box 14" hidden="1">
              <a:extLst>
                <a:ext uri="{63B3BB69-23CF-44E3-9099-C40C66FF867C}">
                  <a14:compatExt spid="_x0000_s9298"/>
                </a:ext>
                <a:ext uri="{FF2B5EF4-FFF2-40B4-BE49-F238E27FC236}">
                  <a16:creationId xmlns:a16="http://schemas.microsoft.com/office/drawing/2014/main" id="{00000000-0008-0000-06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30</xdr:row>
          <xdr:rowOff>19050</xdr:rowOff>
        </xdr:from>
        <xdr:to>
          <xdr:col>48</xdr:col>
          <xdr:colOff>104775</xdr:colOff>
          <xdr:row>30</xdr:row>
          <xdr:rowOff>190500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6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30</xdr:row>
          <xdr:rowOff>19050</xdr:rowOff>
        </xdr:from>
        <xdr:to>
          <xdr:col>53</xdr:col>
          <xdr:colOff>0</xdr:colOff>
          <xdr:row>30</xdr:row>
          <xdr:rowOff>190500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6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oneCellAnchor>
    <xdr:from>
      <xdr:col>32</xdr:col>
      <xdr:colOff>57150</xdr:colOff>
      <xdr:row>11</xdr:row>
      <xdr:rowOff>194582</xdr:rowOff>
    </xdr:from>
    <xdr:ext cx="276225" cy="255932"/>
    <xdr:sp macro="" textlink="">
      <xdr:nvSpPr>
        <xdr:cNvPr id="13" name="Check Box 29" hidden="1">
          <a:extLst>
            <a:ext uri="{63B3BB69-23CF-44E3-9099-C40C66FF867C}">
              <a14:compatExt xmlns:a14="http://schemas.microsoft.com/office/drawing/2010/main" spid="_x0000_s28701"/>
            </a:ext>
            <a:ext uri="{FF2B5EF4-FFF2-40B4-BE49-F238E27FC236}">
              <a16:creationId xmlns:a16="http://schemas.microsoft.com/office/drawing/2014/main" id="{91D94919-CA4D-4F62-8CCB-BB4ACBFF9DCB}"/>
            </a:ext>
          </a:extLst>
        </xdr:cNvPr>
        <xdr:cNvSpPr/>
      </xdr:nvSpPr>
      <xdr:spPr bwMode="auto">
        <a:xfrm>
          <a:off x="2066925" y="2775857"/>
          <a:ext cx="276225" cy="255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57150</xdr:colOff>
      <xdr:row>13</xdr:row>
      <xdr:rowOff>28575</xdr:rowOff>
    </xdr:from>
    <xdr:ext cx="228600" cy="171450"/>
    <xdr:sp macro="" textlink="">
      <xdr:nvSpPr>
        <xdr:cNvPr id="14" name="Check Box 10" hidden="1">
          <a:extLst>
            <a:ext uri="{63B3BB69-23CF-44E3-9099-C40C66FF867C}">
              <a14:compatExt xmlns:a14="http://schemas.microsoft.com/office/drawing/2010/main" spid="_x0000_s28682"/>
            </a:ext>
            <a:ext uri="{FF2B5EF4-FFF2-40B4-BE49-F238E27FC236}">
              <a16:creationId xmlns:a16="http://schemas.microsoft.com/office/drawing/2014/main" id="{A65E5585-6B6B-448C-89E0-2795F89FB647}"/>
            </a:ext>
          </a:extLst>
        </xdr:cNvPr>
        <xdr:cNvSpPr/>
      </xdr:nvSpPr>
      <xdr:spPr bwMode="auto">
        <a:xfrm>
          <a:off x="2190750" y="3028950"/>
          <a:ext cx="228600" cy="171450"/>
        </a:xfrm>
        <a:prstGeom prst="rect">
          <a:avLst/>
        </a:prstGeom>
        <a:noFill/>
        <a:ln w="9525">
          <a:miter lim="800000"/>
          <a:headEnd/>
          <a:tailEnd/>
        </a:ln>
      </xdr:spPr>
    </xdr:sp>
    <xdr:clientData/>
  </xdr:oneCellAnchor>
  <xdr:oneCellAnchor>
    <xdr:from>
      <xdr:col>33</xdr:col>
      <xdr:colOff>73244</xdr:colOff>
      <xdr:row>15</xdr:row>
      <xdr:rowOff>19050</xdr:rowOff>
    </xdr:from>
    <xdr:ext cx="219075" cy="161925"/>
    <xdr:sp macro="" textlink="">
      <xdr:nvSpPr>
        <xdr:cNvPr id="15" name="Check Box 8" hidden="1">
          <a:extLst>
            <a:ext uri="{63B3BB69-23CF-44E3-9099-C40C66FF867C}">
              <a14:compatExt xmlns:a14="http://schemas.microsoft.com/office/drawing/2010/main" spid="_x0000_s28680"/>
            </a:ext>
            <a:ext uri="{FF2B5EF4-FFF2-40B4-BE49-F238E27FC236}">
              <a16:creationId xmlns:a16="http://schemas.microsoft.com/office/drawing/2014/main" id="{4678D20A-C1C9-49DB-951B-5F0E53F6053B}"/>
            </a:ext>
          </a:extLst>
        </xdr:cNvPr>
        <xdr:cNvSpPr/>
      </xdr:nvSpPr>
      <xdr:spPr bwMode="auto">
        <a:xfrm>
          <a:off x="2206844" y="34385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28575</xdr:colOff>
          <xdr:row>11</xdr:row>
          <xdr:rowOff>200025</xdr:rowOff>
        </xdr:from>
        <xdr:to>
          <xdr:col>25</xdr:col>
          <xdr:colOff>47625</xdr:colOff>
          <xdr:row>13</xdr:row>
          <xdr:rowOff>28575</xdr:rowOff>
        </xdr:to>
        <xdr:sp macro="" textlink="">
          <xdr:nvSpPr>
            <xdr:cNvPr id="9305" name="Check Box 1" hidden="1">
              <a:extLst>
                <a:ext uri="{63B3BB69-23CF-44E3-9099-C40C66FF867C}">
                  <a14:compatExt spid="_x0000_s9305"/>
                </a:ext>
                <a:ext uri="{FF2B5EF4-FFF2-40B4-BE49-F238E27FC236}">
                  <a16:creationId xmlns:a16="http://schemas.microsoft.com/office/drawing/2014/main" id="{00000000-0008-0000-06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11</xdr:row>
          <xdr:rowOff>200025</xdr:rowOff>
        </xdr:from>
        <xdr:to>
          <xdr:col>34</xdr:col>
          <xdr:colOff>66675</xdr:colOff>
          <xdr:row>13</xdr:row>
          <xdr:rowOff>38100</xdr:rowOff>
        </xdr:to>
        <xdr:sp macro="" textlink="">
          <xdr:nvSpPr>
            <xdr:cNvPr id="9306" name="Check Box 2" hidden="1">
              <a:extLst>
                <a:ext uri="{63B3BB69-23CF-44E3-9099-C40C66FF867C}">
                  <a14:compatExt spid="_x0000_s9306"/>
                </a:ext>
                <a:ext uri="{FF2B5EF4-FFF2-40B4-BE49-F238E27FC236}">
                  <a16:creationId xmlns:a16="http://schemas.microsoft.com/office/drawing/2014/main" id="{00000000-0008-0000-06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12</xdr:row>
          <xdr:rowOff>0</xdr:rowOff>
        </xdr:from>
        <xdr:to>
          <xdr:col>25</xdr:col>
          <xdr:colOff>38100</xdr:colOff>
          <xdr:row>13</xdr:row>
          <xdr:rowOff>38100</xdr:rowOff>
        </xdr:to>
        <xdr:sp macro="" textlink="">
          <xdr:nvSpPr>
            <xdr:cNvPr id="9307" name="Check Box 3" hidden="1">
              <a:extLst>
                <a:ext uri="{63B3BB69-23CF-44E3-9099-C40C66FF867C}">
                  <a14:compatExt spid="_x0000_s9307"/>
                </a:ext>
                <a:ext uri="{FF2B5EF4-FFF2-40B4-BE49-F238E27FC236}">
                  <a16:creationId xmlns:a16="http://schemas.microsoft.com/office/drawing/2014/main" id="{00000000-0008-0000-06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30</xdr:row>
          <xdr:rowOff>19050</xdr:rowOff>
        </xdr:from>
        <xdr:to>
          <xdr:col>32</xdr:col>
          <xdr:colOff>133350</xdr:colOff>
          <xdr:row>30</xdr:row>
          <xdr:rowOff>190500</xdr:rowOff>
        </xdr:to>
        <xdr:sp macro="" textlink="">
          <xdr:nvSpPr>
            <xdr:cNvPr id="9308" name="Check Box 11" hidden="1">
              <a:extLst>
                <a:ext uri="{63B3BB69-23CF-44E3-9099-C40C66FF867C}">
                  <a14:compatExt spid="_x0000_s9308"/>
                </a:ext>
                <a:ext uri="{FF2B5EF4-FFF2-40B4-BE49-F238E27FC236}">
                  <a16:creationId xmlns:a16="http://schemas.microsoft.com/office/drawing/2014/main" id="{00000000-0008-0000-06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30</xdr:row>
          <xdr:rowOff>19050</xdr:rowOff>
        </xdr:from>
        <xdr:to>
          <xdr:col>36</xdr:col>
          <xdr:colOff>133350</xdr:colOff>
          <xdr:row>30</xdr:row>
          <xdr:rowOff>190500</xdr:rowOff>
        </xdr:to>
        <xdr:sp macro="" textlink="">
          <xdr:nvSpPr>
            <xdr:cNvPr id="9309" name="Check Box 12" hidden="1">
              <a:extLst>
                <a:ext uri="{63B3BB69-23CF-44E3-9099-C40C66FF867C}">
                  <a14:compatExt spid="_x0000_s9309"/>
                </a:ext>
                <a:ext uri="{FF2B5EF4-FFF2-40B4-BE49-F238E27FC236}">
                  <a16:creationId xmlns:a16="http://schemas.microsoft.com/office/drawing/2014/main" id="{00000000-0008-0000-06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12</xdr:row>
          <xdr:rowOff>0</xdr:rowOff>
        </xdr:from>
        <xdr:to>
          <xdr:col>35</xdr:col>
          <xdr:colOff>66675</xdr:colOff>
          <xdr:row>13</xdr:row>
          <xdr:rowOff>28575</xdr:rowOff>
        </xdr:to>
        <xdr:sp macro="" textlink="">
          <xdr:nvSpPr>
            <xdr:cNvPr id="9310" name="Check Box 19" hidden="1">
              <a:extLst>
                <a:ext uri="{63B3BB69-23CF-44E3-9099-C40C66FF867C}">
                  <a14:compatExt spid="_x0000_s9310"/>
                </a:ext>
                <a:ext uri="{FF2B5EF4-FFF2-40B4-BE49-F238E27FC236}">
                  <a16:creationId xmlns:a16="http://schemas.microsoft.com/office/drawing/2014/main" id="{00000000-0008-0000-06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13</xdr:row>
          <xdr:rowOff>28575</xdr:rowOff>
        </xdr:from>
        <xdr:to>
          <xdr:col>31</xdr:col>
          <xdr:colOff>38100</xdr:colOff>
          <xdr:row>13</xdr:row>
          <xdr:rowOff>190500</xdr:rowOff>
        </xdr:to>
        <xdr:sp macro="" textlink="">
          <xdr:nvSpPr>
            <xdr:cNvPr id="9311" name="Check Box 20" hidden="1">
              <a:extLst>
                <a:ext uri="{63B3BB69-23CF-44E3-9099-C40C66FF867C}">
                  <a14:compatExt spid="_x0000_s9311"/>
                </a:ext>
                <a:ext uri="{FF2B5EF4-FFF2-40B4-BE49-F238E27FC236}">
                  <a16:creationId xmlns:a16="http://schemas.microsoft.com/office/drawing/2014/main" id="{00000000-0008-0000-06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13</xdr:row>
          <xdr:rowOff>28575</xdr:rowOff>
        </xdr:from>
        <xdr:to>
          <xdr:col>35</xdr:col>
          <xdr:colOff>38100</xdr:colOff>
          <xdr:row>13</xdr:row>
          <xdr:rowOff>200025</xdr:rowOff>
        </xdr:to>
        <xdr:sp macro="" textlink="">
          <xdr:nvSpPr>
            <xdr:cNvPr id="9312" name="Check Box 21" hidden="1">
              <a:extLst>
                <a:ext uri="{63B3BB69-23CF-44E3-9099-C40C66FF867C}">
                  <a14:compatExt spid="_x0000_s9312"/>
                </a:ext>
                <a:ext uri="{FF2B5EF4-FFF2-40B4-BE49-F238E27FC236}">
                  <a16:creationId xmlns:a16="http://schemas.microsoft.com/office/drawing/2014/main" id="{00000000-0008-0000-06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15</xdr:row>
          <xdr:rowOff>19050</xdr:rowOff>
        </xdr:from>
        <xdr:to>
          <xdr:col>31</xdr:col>
          <xdr:colOff>38100</xdr:colOff>
          <xdr:row>15</xdr:row>
          <xdr:rowOff>180975</xdr:rowOff>
        </xdr:to>
        <xdr:sp macro="" textlink="">
          <xdr:nvSpPr>
            <xdr:cNvPr id="9313" name="Check Box 22" hidden="1">
              <a:extLst>
                <a:ext uri="{63B3BB69-23CF-44E3-9099-C40C66FF867C}">
                  <a14:compatExt spid="_x0000_s9313"/>
                </a:ext>
                <a:ext uri="{FF2B5EF4-FFF2-40B4-BE49-F238E27FC236}">
                  <a16:creationId xmlns:a16="http://schemas.microsoft.com/office/drawing/2014/main" id="{00000000-0008-0000-06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15</xdr:row>
          <xdr:rowOff>19050</xdr:rowOff>
        </xdr:from>
        <xdr:to>
          <xdr:col>35</xdr:col>
          <xdr:colOff>28575</xdr:colOff>
          <xdr:row>15</xdr:row>
          <xdr:rowOff>180975</xdr:rowOff>
        </xdr:to>
        <xdr:sp macro="" textlink="">
          <xdr:nvSpPr>
            <xdr:cNvPr id="9314" name="Check Box 23" hidden="1">
              <a:extLst>
                <a:ext uri="{63B3BB69-23CF-44E3-9099-C40C66FF867C}">
                  <a14:compatExt spid="_x0000_s9314"/>
                </a:ext>
                <a:ext uri="{FF2B5EF4-FFF2-40B4-BE49-F238E27FC236}">
                  <a16:creationId xmlns:a16="http://schemas.microsoft.com/office/drawing/2014/main" id="{00000000-0008-0000-06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16</xdr:row>
          <xdr:rowOff>28575</xdr:rowOff>
        </xdr:from>
        <xdr:to>
          <xdr:col>34</xdr:col>
          <xdr:colOff>19050</xdr:colOff>
          <xdr:row>16</xdr:row>
          <xdr:rowOff>171450</xdr:rowOff>
        </xdr:to>
        <xdr:sp macro="" textlink="">
          <xdr:nvSpPr>
            <xdr:cNvPr id="9315" name="Check Box 24" hidden="1">
              <a:extLst>
                <a:ext uri="{63B3BB69-23CF-44E3-9099-C40C66FF867C}">
                  <a14:compatExt spid="_x0000_s9315"/>
                </a:ext>
                <a:ext uri="{FF2B5EF4-FFF2-40B4-BE49-F238E27FC236}">
                  <a16:creationId xmlns:a16="http://schemas.microsoft.com/office/drawing/2014/main" id="{00000000-0008-0000-06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16</xdr:row>
          <xdr:rowOff>19050</xdr:rowOff>
        </xdr:from>
        <xdr:to>
          <xdr:col>37</xdr:col>
          <xdr:colOff>38100</xdr:colOff>
          <xdr:row>16</xdr:row>
          <xdr:rowOff>190500</xdr:rowOff>
        </xdr:to>
        <xdr:sp macro="" textlink="">
          <xdr:nvSpPr>
            <xdr:cNvPr id="9316" name="Check Box 25" hidden="1">
              <a:extLst>
                <a:ext uri="{63B3BB69-23CF-44E3-9099-C40C66FF867C}">
                  <a14:compatExt spid="_x0000_s9316"/>
                </a:ext>
                <a:ext uri="{FF2B5EF4-FFF2-40B4-BE49-F238E27FC236}">
                  <a16:creationId xmlns:a16="http://schemas.microsoft.com/office/drawing/2014/main" id="{00000000-0008-0000-06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12</xdr:row>
          <xdr:rowOff>0</xdr:rowOff>
        </xdr:from>
        <xdr:to>
          <xdr:col>31</xdr:col>
          <xdr:colOff>66675</xdr:colOff>
          <xdr:row>13</xdr:row>
          <xdr:rowOff>19050</xdr:rowOff>
        </xdr:to>
        <xdr:sp macro="" textlink="">
          <xdr:nvSpPr>
            <xdr:cNvPr id="9317" name="Check Box 26" hidden="1">
              <a:extLst>
                <a:ext uri="{63B3BB69-23CF-44E3-9099-C40C66FF867C}">
                  <a14:compatExt spid="_x0000_s9317"/>
                </a:ext>
                <a:ext uri="{FF2B5EF4-FFF2-40B4-BE49-F238E27FC236}">
                  <a16:creationId xmlns:a16="http://schemas.microsoft.com/office/drawing/2014/main" id="{00000000-0008-0000-06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14</xdr:row>
          <xdr:rowOff>28575</xdr:rowOff>
        </xdr:from>
        <xdr:to>
          <xdr:col>31</xdr:col>
          <xdr:colOff>38100</xdr:colOff>
          <xdr:row>14</xdr:row>
          <xdr:rowOff>190500</xdr:rowOff>
        </xdr:to>
        <xdr:sp macro="" textlink="">
          <xdr:nvSpPr>
            <xdr:cNvPr id="9318" name="Check Box 27" hidden="1">
              <a:extLst>
                <a:ext uri="{63B3BB69-23CF-44E3-9099-C40C66FF867C}">
                  <a14:compatExt spid="_x0000_s9318"/>
                </a:ext>
                <a:ext uri="{FF2B5EF4-FFF2-40B4-BE49-F238E27FC236}">
                  <a16:creationId xmlns:a16="http://schemas.microsoft.com/office/drawing/2014/main" id="{00000000-0008-0000-06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28575</xdr:rowOff>
        </xdr:from>
        <xdr:to>
          <xdr:col>35</xdr:col>
          <xdr:colOff>38100</xdr:colOff>
          <xdr:row>14</xdr:row>
          <xdr:rowOff>190500</xdr:rowOff>
        </xdr:to>
        <xdr:sp macro="" textlink="">
          <xdr:nvSpPr>
            <xdr:cNvPr id="9319" name="Check Box 28" hidden="1">
              <a:extLst>
                <a:ext uri="{63B3BB69-23CF-44E3-9099-C40C66FF867C}">
                  <a14:compatExt spid="_x0000_s9319"/>
                </a:ext>
                <a:ext uri="{FF2B5EF4-FFF2-40B4-BE49-F238E27FC236}">
                  <a16:creationId xmlns:a16="http://schemas.microsoft.com/office/drawing/2014/main" id="{00000000-0008-0000-06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13</xdr:row>
          <xdr:rowOff>19050</xdr:rowOff>
        </xdr:from>
        <xdr:to>
          <xdr:col>32</xdr:col>
          <xdr:colOff>95250</xdr:colOff>
          <xdr:row>13</xdr:row>
          <xdr:rowOff>190500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6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13</xdr:row>
          <xdr:rowOff>19050</xdr:rowOff>
        </xdr:from>
        <xdr:to>
          <xdr:col>36</xdr:col>
          <xdr:colOff>123825</xdr:colOff>
          <xdr:row>13</xdr:row>
          <xdr:rowOff>190500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6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oneCellAnchor>
    <xdr:from>
      <xdr:col>35</xdr:col>
      <xdr:colOff>87039</xdr:colOff>
      <xdr:row>30</xdr:row>
      <xdr:rowOff>19050</xdr:rowOff>
    </xdr:from>
    <xdr:ext cx="219074" cy="171450"/>
    <xdr:sp macro="" textlink="">
      <xdr:nvSpPr>
        <xdr:cNvPr id="16" name="Check Box 17" hidden="1">
          <a:extLst>
            <a:ext uri="{63B3BB69-23CF-44E3-9099-C40C66FF867C}">
              <a14:compatExt xmlns:a14="http://schemas.microsoft.com/office/drawing/2010/main" spid="_x0000_s28689"/>
            </a:ext>
            <a:ext uri="{FF2B5EF4-FFF2-40B4-BE49-F238E27FC236}">
              <a16:creationId xmlns:a16="http://schemas.microsoft.com/office/drawing/2014/main" id="{65A44F4C-65AC-4EEE-8C8A-8155C6D9DDAE}"/>
            </a:ext>
          </a:extLst>
        </xdr:cNvPr>
        <xdr:cNvSpPr/>
      </xdr:nvSpPr>
      <xdr:spPr bwMode="auto">
        <a:xfrm>
          <a:off x="2468289" y="6343650"/>
          <a:ext cx="21907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31</xdr:col>
          <xdr:colOff>19050</xdr:colOff>
          <xdr:row>13</xdr:row>
          <xdr:rowOff>19050</xdr:rowOff>
        </xdr:from>
        <xdr:to>
          <xdr:col>32</xdr:col>
          <xdr:colOff>95250</xdr:colOff>
          <xdr:row>13</xdr:row>
          <xdr:rowOff>190500</xdr:rowOff>
        </xdr:to>
        <xdr:sp macro="" textlink="">
          <xdr:nvSpPr>
            <xdr:cNvPr id="9322" name="Check Box 5" hidden="1">
              <a:extLst>
                <a:ext uri="{63B3BB69-23CF-44E3-9099-C40C66FF867C}">
                  <a14:compatExt spid="_x0000_s9322"/>
                </a:ext>
                <a:ext uri="{FF2B5EF4-FFF2-40B4-BE49-F238E27FC236}">
                  <a16:creationId xmlns:a16="http://schemas.microsoft.com/office/drawing/2014/main" id="{00000000-0008-0000-06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13</xdr:row>
          <xdr:rowOff>19050</xdr:rowOff>
        </xdr:from>
        <xdr:to>
          <xdr:col>36</xdr:col>
          <xdr:colOff>123825</xdr:colOff>
          <xdr:row>13</xdr:row>
          <xdr:rowOff>190500</xdr:rowOff>
        </xdr:to>
        <xdr:sp macro="" textlink="">
          <xdr:nvSpPr>
            <xdr:cNvPr id="9323" name="Check Box 6" hidden="1">
              <a:extLst>
                <a:ext uri="{63B3BB69-23CF-44E3-9099-C40C66FF867C}">
                  <a14:compatExt spid="_x0000_s9323"/>
                </a:ext>
                <a:ext uri="{FF2B5EF4-FFF2-40B4-BE49-F238E27FC236}">
                  <a16:creationId xmlns:a16="http://schemas.microsoft.com/office/drawing/2014/main" id="{00000000-0008-0000-06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30</xdr:row>
          <xdr:rowOff>28575</xdr:rowOff>
        </xdr:from>
        <xdr:to>
          <xdr:col>32</xdr:col>
          <xdr:colOff>133350</xdr:colOff>
          <xdr:row>30</xdr:row>
          <xdr:rowOff>200025</xdr:rowOff>
        </xdr:to>
        <xdr:sp macro="" textlink="">
          <xdr:nvSpPr>
            <xdr:cNvPr id="9324" name="Check Box 13" hidden="1">
              <a:extLst>
                <a:ext uri="{63B3BB69-23CF-44E3-9099-C40C66FF867C}">
                  <a14:compatExt spid="_x0000_s9324"/>
                </a:ext>
                <a:ext uri="{FF2B5EF4-FFF2-40B4-BE49-F238E27FC236}">
                  <a16:creationId xmlns:a16="http://schemas.microsoft.com/office/drawing/2014/main" id="{00000000-0008-0000-06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30</xdr:row>
          <xdr:rowOff>19050</xdr:rowOff>
        </xdr:from>
        <xdr:to>
          <xdr:col>37</xdr:col>
          <xdr:colOff>0</xdr:colOff>
          <xdr:row>30</xdr:row>
          <xdr:rowOff>190500</xdr:rowOff>
        </xdr:to>
        <xdr:sp macro="" textlink="">
          <xdr:nvSpPr>
            <xdr:cNvPr id="9325" name="Check Box 14" hidden="1">
              <a:extLst>
                <a:ext uri="{63B3BB69-23CF-44E3-9099-C40C66FF867C}">
                  <a14:compatExt spid="_x0000_s9325"/>
                </a:ext>
                <a:ext uri="{FF2B5EF4-FFF2-40B4-BE49-F238E27FC236}">
                  <a16:creationId xmlns:a16="http://schemas.microsoft.com/office/drawing/2014/main" id="{00000000-0008-0000-06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13</xdr:row>
          <xdr:rowOff>38100</xdr:rowOff>
        </xdr:from>
        <xdr:to>
          <xdr:col>32</xdr:col>
          <xdr:colOff>142875</xdr:colOff>
          <xdr:row>13</xdr:row>
          <xdr:rowOff>190500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6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13</xdr:row>
          <xdr:rowOff>38100</xdr:rowOff>
        </xdr:from>
        <xdr:to>
          <xdr:col>37</xdr:col>
          <xdr:colOff>9525</xdr:colOff>
          <xdr:row>13</xdr:row>
          <xdr:rowOff>190500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6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19050</xdr:rowOff>
        </xdr:from>
        <xdr:to>
          <xdr:col>32</xdr:col>
          <xdr:colOff>95250</xdr:colOff>
          <xdr:row>30</xdr:row>
          <xdr:rowOff>190500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6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30</xdr:row>
          <xdr:rowOff>19050</xdr:rowOff>
        </xdr:from>
        <xdr:to>
          <xdr:col>36</xdr:col>
          <xdr:colOff>123825</xdr:colOff>
          <xdr:row>30</xdr:row>
          <xdr:rowOff>190500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6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30</xdr:row>
          <xdr:rowOff>38100</xdr:rowOff>
        </xdr:from>
        <xdr:to>
          <xdr:col>33</xdr:col>
          <xdr:colOff>0</xdr:colOff>
          <xdr:row>30</xdr:row>
          <xdr:rowOff>190500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6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30</xdr:row>
          <xdr:rowOff>38100</xdr:rowOff>
        </xdr:from>
        <xdr:to>
          <xdr:col>37</xdr:col>
          <xdr:colOff>9525</xdr:colOff>
          <xdr:row>30</xdr:row>
          <xdr:rowOff>190500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6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48</xdr:col>
      <xdr:colOff>57150</xdr:colOff>
      <xdr:row>11</xdr:row>
      <xdr:rowOff>194582</xdr:rowOff>
    </xdr:from>
    <xdr:ext cx="276225" cy="255932"/>
    <xdr:sp macro="" textlink="">
      <xdr:nvSpPr>
        <xdr:cNvPr id="17" name="Check Box 29" hidden="1">
          <a:extLst>
            <a:ext uri="{63B3BB69-23CF-44E3-9099-C40C66FF867C}">
              <a14:compatExt xmlns:a14="http://schemas.microsoft.com/office/drawing/2010/main" spid="_x0000_s28701"/>
            </a:ext>
            <a:ext uri="{FF2B5EF4-FFF2-40B4-BE49-F238E27FC236}">
              <a16:creationId xmlns:a16="http://schemas.microsoft.com/office/drawing/2014/main" id="{B4AB0CD5-018D-4CBA-9F6A-772534405C38}"/>
            </a:ext>
          </a:extLst>
        </xdr:cNvPr>
        <xdr:cNvSpPr/>
      </xdr:nvSpPr>
      <xdr:spPr bwMode="auto">
        <a:xfrm>
          <a:off x="2066925" y="2775857"/>
          <a:ext cx="276225" cy="255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49</xdr:col>
      <xdr:colOff>57150</xdr:colOff>
      <xdr:row>13</xdr:row>
      <xdr:rowOff>28575</xdr:rowOff>
    </xdr:from>
    <xdr:ext cx="228600" cy="171450"/>
    <xdr:sp macro="" textlink="">
      <xdr:nvSpPr>
        <xdr:cNvPr id="18" name="Check Box 10" hidden="1">
          <a:extLst>
            <a:ext uri="{63B3BB69-23CF-44E3-9099-C40C66FF867C}">
              <a14:compatExt xmlns:a14="http://schemas.microsoft.com/office/drawing/2010/main" spid="_x0000_s28682"/>
            </a:ext>
            <a:ext uri="{FF2B5EF4-FFF2-40B4-BE49-F238E27FC236}">
              <a16:creationId xmlns:a16="http://schemas.microsoft.com/office/drawing/2014/main" id="{E2CD4057-830E-4A78-93ED-E9CD602575E3}"/>
            </a:ext>
          </a:extLst>
        </xdr:cNvPr>
        <xdr:cNvSpPr/>
      </xdr:nvSpPr>
      <xdr:spPr bwMode="auto">
        <a:xfrm>
          <a:off x="2190750" y="3028950"/>
          <a:ext cx="228600" cy="171450"/>
        </a:xfrm>
        <a:prstGeom prst="rect">
          <a:avLst/>
        </a:prstGeom>
        <a:noFill/>
        <a:ln w="9525">
          <a:miter lim="800000"/>
          <a:headEnd/>
          <a:tailEnd/>
        </a:ln>
      </xdr:spPr>
    </xdr:sp>
    <xdr:clientData/>
  </xdr:oneCellAnchor>
  <xdr:oneCellAnchor>
    <xdr:from>
      <xdr:col>49</xdr:col>
      <xdr:colOff>73244</xdr:colOff>
      <xdr:row>15</xdr:row>
      <xdr:rowOff>19050</xdr:rowOff>
    </xdr:from>
    <xdr:ext cx="219075" cy="161925"/>
    <xdr:sp macro="" textlink="">
      <xdr:nvSpPr>
        <xdr:cNvPr id="19" name="Check Box 8" hidden="1">
          <a:extLst>
            <a:ext uri="{63B3BB69-23CF-44E3-9099-C40C66FF867C}">
              <a14:compatExt xmlns:a14="http://schemas.microsoft.com/office/drawing/2010/main" spid="_x0000_s28680"/>
            </a:ext>
            <a:ext uri="{FF2B5EF4-FFF2-40B4-BE49-F238E27FC236}">
              <a16:creationId xmlns:a16="http://schemas.microsoft.com/office/drawing/2014/main" id="{A4199EDE-462B-4F68-AED9-51AF680422CD}"/>
            </a:ext>
          </a:extLst>
        </xdr:cNvPr>
        <xdr:cNvSpPr/>
      </xdr:nvSpPr>
      <xdr:spPr bwMode="auto">
        <a:xfrm>
          <a:off x="2206844" y="34385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39</xdr:col>
          <xdr:colOff>28575</xdr:colOff>
          <xdr:row>11</xdr:row>
          <xdr:rowOff>200025</xdr:rowOff>
        </xdr:from>
        <xdr:to>
          <xdr:col>41</xdr:col>
          <xdr:colOff>28575</xdr:colOff>
          <xdr:row>13</xdr:row>
          <xdr:rowOff>28575</xdr:rowOff>
        </xdr:to>
        <xdr:sp macro="" textlink="">
          <xdr:nvSpPr>
            <xdr:cNvPr id="9332" name="Check Box 1" hidden="1">
              <a:extLst>
                <a:ext uri="{63B3BB69-23CF-44E3-9099-C40C66FF867C}">
                  <a14:compatExt spid="_x0000_s9332"/>
                </a:ext>
                <a:ext uri="{FF2B5EF4-FFF2-40B4-BE49-F238E27FC236}">
                  <a16:creationId xmlns:a16="http://schemas.microsoft.com/office/drawing/2014/main" id="{00000000-0008-0000-06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11</xdr:row>
          <xdr:rowOff>200025</xdr:rowOff>
        </xdr:from>
        <xdr:to>
          <xdr:col>50</xdr:col>
          <xdr:colOff>85725</xdr:colOff>
          <xdr:row>13</xdr:row>
          <xdr:rowOff>38100</xdr:rowOff>
        </xdr:to>
        <xdr:sp macro="" textlink="">
          <xdr:nvSpPr>
            <xdr:cNvPr id="9333" name="Check Box 2" hidden="1">
              <a:extLst>
                <a:ext uri="{63B3BB69-23CF-44E3-9099-C40C66FF867C}">
                  <a14:compatExt spid="_x0000_s9333"/>
                </a:ext>
                <a:ext uri="{FF2B5EF4-FFF2-40B4-BE49-F238E27FC236}">
                  <a16:creationId xmlns:a16="http://schemas.microsoft.com/office/drawing/2014/main" id="{00000000-0008-0000-06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12</xdr:row>
          <xdr:rowOff>0</xdr:rowOff>
        </xdr:from>
        <xdr:to>
          <xdr:col>41</xdr:col>
          <xdr:colOff>19050</xdr:colOff>
          <xdr:row>13</xdr:row>
          <xdr:rowOff>38100</xdr:rowOff>
        </xdr:to>
        <xdr:sp macro="" textlink="">
          <xdr:nvSpPr>
            <xdr:cNvPr id="9334" name="Check Box 3" hidden="1">
              <a:extLst>
                <a:ext uri="{63B3BB69-23CF-44E3-9099-C40C66FF867C}">
                  <a14:compatExt spid="_x0000_s9334"/>
                </a:ext>
                <a:ext uri="{FF2B5EF4-FFF2-40B4-BE49-F238E27FC236}">
                  <a16:creationId xmlns:a16="http://schemas.microsoft.com/office/drawing/2014/main" id="{00000000-0008-0000-06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30</xdr:row>
          <xdr:rowOff>19050</xdr:rowOff>
        </xdr:from>
        <xdr:to>
          <xdr:col>49</xdr:col>
          <xdr:colOff>19050</xdr:colOff>
          <xdr:row>30</xdr:row>
          <xdr:rowOff>190500</xdr:rowOff>
        </xdr:to>
        <xdr:sp macro="" textlink="">
          <xdr:nvSpPr>
            <xdr:cNvPr id="9335" name="Check Box 11" hidden="1">
              <a:extLst>
                <a:ext uri="{63B3BB69-23CF-44E3-9099-C40C66FF867C}">
                  <a14:compatExt spid="_x0000_s9335"/>
                </a:ext>
                <a:ext uri="{FF2B5EF4-FFF2-40B4-BE49-F238E27FC236}">
                  <a16:creationId xmlns:a16="http://schemas.microsoft.com/office/drawing/2014/main" id="{00000000-0008-0000-06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30</xdr:row>
          <xdr:rowOff>19050</xdr:rowOff>
        </xdr:from>
        <xdr:to>
          <xdr:col>53</xdr:col>
          <xdr:colOff>9525</xdr:colOff>
          <xdr:row>30</xdr:row>
          <xdr:rowOff>190500</xdr:rowOff>
        </xdr:to>
        <xdr:sp macro="" textlink="">
          <xdr:nvSpPr>
            <xdr:cNvPr id="9336" name="Check Box 12" hidden="1">
              <a:extLst>
                <a:ext uri="{63B3BB69-23CF-44E3-9099-C40C66FF867C}">
                  <a14:compatExt spid="_x0000_s9336"/>
                </a:ext>
                <a:ext uri="{FF2B5EF4-FFF2-40B4-BE49-F238E27FC236}">
                  <a16:creationId xmlns:a16="http://schemas.microsoft.com/office/drawing/2014/main" id="{00000000-0008-0000-06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12</xdr:row>
          <xdr:rowOff>0</xdr:rowOff>
        </xdr:from>
        <xdr:to>
          <xdr:col>51</xdr:col>
          <xdr:colOff>66675</xdr:colOff>
          <xdr:row>13</xdr:row>
          <xdr:rowOff>28575</xdr:rowOff>
        </xdr:to>
        <xdr:sp macro="" textlink="">
          <xdr:nvSpPr>
            <xdr:cNvPr id="9337" name="Check Box 19" hidden="1">
              <a:extLst>
                <a:ext uri="{63B3BB69-23CF-44E3-9099-C40C66FF867C}">
                  <a14:compatExt spid="_x0000_s9337"/>
                </a:ext>
                <a:ext uri="{FF2B5EF4-FFF2-40B4-BE49-F238E27FC236}">
                  <a16:creationId xmlns:a16="http://schemas.microsoft.com/office/drawing/2014/main" id="{00000000-0008-0000-06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28575</xdr:rowOff>
        </xdr:from>
        <xdr:to>
          <xdr:col>47</xdr:col>
          <xdr:colOff>19050</xdr:colOff>
          <xdr:row>13</xdr:row>
          <xdr:rowOff>190500</xdr:rowOff>
        </xdr:to>
        <xdr:sp macro="" textlink="">
          <xdr:nvSpPr>
            <xdr:cNvPr id="9338" name="Check Box 20" hidden="1">
              <a:extLst>
                <a:ext uri="{63B3BB69-23CF-44E3-9099-C40C66FF867C}">
                  <a14:compatExt spid="_x0000_s9338"/>
                </a:ext>
                <a:ext uri="{FF2B5EF4-FFF2-40B4-BE49-F238E27FC236}">
                  <a16:creationId xmlns:a16="http://schemas.microsoft.com/office/drawing/2014/main" id="{00000000-0008-0000-06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13</xdr:row>
          <xdr:rowOff>28575</xdr:rowOff>
        </xdr:from>
        <xdr:to>
          <xdr:col>51</xdr:col>
          <xdr:colOff>38100</xdr:colOff>
          <xdr:row>13</xdr:row>
          <xdr:rowOff>200025</xdr:rowOff>
        </xdr:to>
        <xdr:sp macro="" textlink="">
          <xdr:nvSpPr>
            <xdr:cNvPr id="9339" name="Check Box 21" hidden="1">
              <a:extLst>
                <a:ext uri="{63B3BB69-23CF-44E3-9099-C40C66FF867C}">
                  <a14:compatExt spid="_x0000_s9339"/>
                </a:ext>
                <a:ext uri="{FF2B5EF4-FFF2-40B4-BE49-F238E27FC236}">
                  <a16:creationId xmlns:a16="http://schemas.microsoft.com/office/drawing/2014/main" id="{00000000-0008-0000-06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19050</xdr:rowOff>
        </xdr:from>
        <xdr:to>
          <xdr:col>47</xdr:col>
          <xdr:colOff>19050</xdr:colOff>
          <xdr:row>15</xdr:row>
          <xdr:rowOff>180975</xdr:rowOff>
        </xdr:to>
        <xdr:sp macro="" textlink="">
          <xdr:nvSpPr>
            <xdr:cNvPr id="9340" name="Check Box 22" hidden="1">
              <a:extLst>
                <a:ext uri="{63B3BB69-23CF-44E3-9099-C40C66FF867C}">
                  <a14:compatExt spid="_x0000_s9340"/>
                </a:ext>
                <a:ext uri="{FF2B5EF4-FFF2-40B4-BE49-F238E27FC236}">
                  <a16:creationId xmlns:a16="http://schemas.microsoft.com/office/drawing/2014/main" id="{00000000-0008-0000-06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15</xdr:row>
          <xdr:rowOff>19050</xdr:rowOff>
        </xdr:from>
        <xdr:to>
          <xdr:col>51</xdr:col>
          <xdr:colOff>28575</xdr:colOff>
          <xdr:row>15</xdr:row>
          <xdr:rowOff>180975</xdr:rowOff>
        </xdr:to>
        <xdr:sp macro="" textlink="">
          <xdr:nvSpPr>
            <xdr:cNvPr id="9341" name="Check Box 23" hidden="1">
              <a:extLst>
                <a:ext uri="{63B3BB69-23CF-44E3-9099-C40C66FF867C}">
                  <a14:compatExt spid="_x0000_s9341"/>
                </a:ext>
                <a:ext uri="{FF2B5EF4-FFF2-40B4-BE49-F238E27FC236}">
                  <a16:creationId xmlns:a16="http://schemas.microsoft.com/office/drawing/2014/main" id="{00000000-0008-0000-06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16</xdr:row>
          <xdr:rowOff>28575</xdr:rowOff>
        </xdr:from>
        <xdr:to>
          <xdr:col>50</xdr:col>
          <xdr:colOff>38100</xdr:colOff>
          <xdr:row>16</xdr:row>
          <xdr:rowOff>171450</xdr:rowOff>
        </xdr:to>
        <xdr:sp macro="" textlink="">
          <xdr:nvSpPr>
            <xdr:cNvPr id="9342" name="Check Box 24" hidden="1">
              <a:extLst>
                <a:ext uri="{63B3BB69-23CF-44E3-9099-C40C66FF867C}">
                  <a14:compatExt spid="_x0000_s9342"/>
                </a:ext>
                <a:ext uri="{FF2B5EF4-FFF2-40B4-BE49-F238E27FC236}">
                  <a16:creationId xmlns:a16="http://schemas.microsoft.com/office/drawing/2014/main" id="{00000000-0008-0000-06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16</xdr:row>
          <xdr:rowOff>19050</xdr:rowOff>
        </xdr:from>
        <xdr:to>
          <xdr:col>53</xdr:col>
          <xdr:colOff>57150</xdr:colOff>
          <xdr:row>16</xdr:row>
          <xdr:rowOff>190500</xdr:rowOff>
        </xdr:to>
        <xdr:sp macro="" textlink="">
          <xdr:nvSpPr>
            <xdr:cNvPr id="9343" name="Check Box 25" hidden="1">
              <a:extLst>
                <a:ext uri="{63B3BB69-23CF-44E3-9099-C40C66FF867C}">
                  <a14:compatExt spid="_x0000_s9343"/>
                </a:ext>
                <a:ext uri="{FF2B5EF4-FFF2-40B4-BE49-F238E27FC236}">
                  <a16:creationId xmlns:a16="http://schemas.microsoft.com/office/drawing/2014/main" id="{00000000-0008-0000-06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0</xdr:rowOff>
        </xdr:from>
        <xdr:to>
          <xdr:col>47</xdr:col>
          <xdr:colOff>47625</xdr:colOff>
          <xdr:row>13</xdr:row>
          <xdr:rowOff>19050</xdr:rowOff>
        </xdr:to>
        <xdr:sp macro="" textlink="">
          <xdr:nvSpPr>
            <xdr:cNvPr id="9344" name="Check Box 26" hidden="1">
              <a:extLst>
                <a:ext uri="{63B3BB69-23CF-44E3-9099-C40C66FF867C}">
                  <a14:compatExt spid="_x0000_s9344"/>
                </a:ext>
                <a:ext uri="{FF2B5EF4-FFF2-40B4-BE49-F238E27FC236}">
                  <a16:creationId xmlns:a16="http://schemas.microsoft.com/office/drawing/2014/main" id="{00000000-0008-0000-06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28575</xdr:rowOff>
        </xdr:from>
        <xdr:to>
          <xdr:col>47</xdr:col>
          <xdr:colOff>19050</xdr:colOff>
          <xdr:row>14</xdr:row>
          <xdr:rowOff>190500</xdr:rowOff>
        </xdr:to>
        <xdr:sp macro="" textlink="">
          <xdr:nvSpPr>
            <xdr:cNvPr id="9345" name="Check Box 27" hidden="1">
              <a:extLst>
                <a:ext uri="{63B3BB69-23CF-44E3-9099-C40C66FF867C}">
                  <a14:compatExt spid="_x0000_s9345"/>
                </a:ext>
                <a:ext uri="{FF2B5EF4-FFF2-40B4-BE49-F238E27FC236}">
                  <a16:creationId xmlns:a16="http://schemas.microsoft.com/office/drawing/2014/main" id="{00000000-0008-0000-06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14</xdr:row>
          <xdr:rowOff>28575</xdr:rowOff>
        </xdr:from>
        <xdr:to>
          <xdr:col>51</xdr:col>
          <xdr:colOff>38100</xdr:colOff>
          <xdr:row>14</xdr:row>
          <xdr:rowOff>190500</xdr:rowOff>
        </xdr:to>
        <xdr:sp macro="" textlink="">
          <xdr:nvSpPr>
            <xdr:cNvPr id="9346" name="Check Box 28" hidden="1">
              <a:extLst>
                <a:ext uri="{63B3BB69-23CF-44E3-9099-C40C66FF867C}">
                  <a14:compatExt spid="_x0000_s9346"/>
                </a:ext>
                <a:ext uri="{FF2B5EF4-FFF2-40B4-BE49-F238E27FC236}">
                  <a16:creationId xmlns:a16="http://schemas.microsoft.com/office/drawing/2014/main" id="{00000000-0008-0000-06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13</xdr:row>
          <xdr:rowOff>19050</xdr:rowOff>
        </xdr:from>
        <xdr:to>
          <xdr:col>48</xdr:col>
          <xdr:colOff>104775</xdr:colOff>
          <xdr:row>13</xdr:row>
          <xdr:rowOff>190500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6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13</xdr:row>
          <xdr:rowOff>19050</xdr:rowOff>
        </xdr:from>
        <xdr:to>
          <xdr:col>53</xdr:col>
          <xdr:colOff>0</xdr:colOff>
          <xdr:row>13</xdr:row>
          <xdr:rowOff>190500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6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oneCellAnchor>
    <xdr:from>
      <xdr:col>51</xdr:col>
      <xdr:colOff>87039</xdr:colOff>
      <xdr:row>30</xdr:row>
      <xdr:rowOff>19050</xdr:rowOff>
    </xdr:from>
    <xdr:ext cx="219074" cy="171450"/>
    <xdr:sp macro="" textlink="">
      <xdr:nvSpPr>
        <xdr:cNvPr id="20" name="Check Box 17" hidden="1">
          <a:extLst>
            <a:ext uri="{63B3BB69-23CF-44E3-9099-C40C66FF867C}">
              <a14:compatExt xmlns:a14="http://schemas.microsoft.com/office/drawing/2010/main" spid="_x0000_s28689"/>
            </a:ext>
            <a:ext uri="{FF2B5EF4-FFF2-40B4-BE49-F238E27FC236}">
              <a16:creationId xmlns:a16="http://schemas.microsoft.com/office/drawing/2014/main" id="{3D83513A-C2BC-4094-9AC3-2AC07A7A9DE7}"/>
            </a:ext>
          </a:extLst>
        </xdr:cNvPr>
        <xdr:cNvSpPr/>
      </xdr:nvSpPr>
      <xdr:spPr bwMode="auto">
        <a:xfrm>
          <a:off x="2468289" y="6343650"/>
          <a:ext cx="21907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47</xdr:col>
          <xdr:colOff>19050</xdr:colOff>
          <xdr:row>13</xdr:row>
          <xdr:rowOff>19050</xdr:rowOff>
        </xdr:from>
        <xdr:to>
          <xdr:col>48</xdr:col>
          <xdr:colOff>104775</xdr:colOff>
          <xdr:row>13</xdr:row>
          <xdr:rowOff>190500</xdr:rowOff>
        </xdr:to>
        <xdr:sp macro="" textlink="">
          <xdr:nvSpPr>
            <xdr:cNvPr id="9349" name="Check Box 5" hidden="1">
              <a:extLst>
                <a:ext uri="{63B3BB69-23CF-44E3-9099-C40C66FF867C}">
                  <a14:compatExt spid="_x0000_s9349"/>
                </a:ext>
                <a:ext uri="{FF2B5EF4-FFF2-40B4-BE49-F238E27FC236}">
                  <a16:creationId xmlns:a16="http://schemas.microsoft.com/office/drawing/2014/main" id="{00000000-0008-0000-06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13</xdr:row>
          <xdr:rowOff>19050</xdr:rowOff>
        </xdr:from>
        <xdr:to>
          <xdr:col>53</xdr:col>
          <xdr:colOff>0</xdr:colOff>
          <xdr:row>13</xdr:row>
          <xdr:rowOff>190500</xdr:rowOff>
        </xdr:to>
        <xdr:sp macro="" textlink="">
          <xdr:nvSpPr>
            <xdr:cNvPr id="9350" name="Check Box 6" hidden="1">
              <a:extLst>
                <a:ext uri="{63B3BB69-23CF-44E3-9099-C40C66FF867C}">
                  <a14:compatExt spid="_x0000_s9350"/>
                </a:ext>
                <a:ext uri="{FF2B5EF4-FFF2-40B4-BE49-F238E27FC236}">
                  <a16:creationId xmlns:a16="http://schemas.microsoft.com/office/drawing/2014/main" id="{00000000-0008-0000-06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30</xdr:row>
          <xdr:rowOff>28575</xdr:rowOff>
        </xdr:from>
        <xdr:to>
          <xdr:col>49</xdr:col>
          <xdr:colOff>19050</xdr:colOff>
          <xdr:row>30</xdr:row>
          <xdr:rowOff>200025</xdr:rowOff>
        </xdr:to>
        <xdr:sp macro="" textlink="">
          <xdr:nvSpPr>
            <xdr:cNvPr id="9351" name="Check Box 13" hidden="1">
              <a:extLst>
                <a:ext uri="{63B3BB69-23CF-44E3-9099-C40C66FF867C}">
                  <a14:compatExt spid="_x0000_s9351"/>
                </a:ext>
                <a:ext uri="{FF2B5EF4-FFF2-40B4-BE49-F238E27FC236}">
                  <a16:creationId xmlns:a16="http://schemas.microsoft.com/office/drawing/2014/main" id="{00000000-0008-0000-06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30</xdr:row>
          <xdr:rowOff>19050</xdr:rowOff>
        </xdr:from>
        <xdr:to>
          <xdr:col>53</xdr:col>
          <xdr:colOff>19050</xdr:colOff>
          <xdr:row>30</xdr:row>
          <xdr:rowOff>190500</xdr:rowOff>
        </xdr:to>
        <xdr:sp macro="" textlink="">
          <xdr:nvSpPr>
            <xdr:cNvPr id="9352" name="Check Box 14" hidden="1">
              <a:extLst>
                <a:ext uri="{63B3BB69-23CF-44E3-9099-C40C66FF867C}">
                  <a14:compatExt spid="_x0000_s9352"/>
                </a:ext>
                <a:ext uri="{FF2B5EF4-FFF2-40B4-BE49-F238E27FC236}">
                  <a16:creationId xmlns:a16="http://schemas.microsoft.com/office/drawing/2014/main" id="{00000000-0008-0000-06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13</xdr:row>
          <xdr:rowOff>38100</xdr:rowOff>
        </xdr:from>
        <xdr:to>
          <xdr:col>49</xdr:col>
          <xdr:colOff>28575</xdr:colOff>
          <xdr:row>13</xdr:row>
          <xdr:rowOff>190500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6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13</xdr:row>
          <xdr:rowOff>38100</xdr:rowOff>
        </xdr:from>
        <xdr:to>
          <xdr:col>53</xdr:col>
          <xdr:colOff>28575</xdr:colOff>
          <xdr:row>13</xdr:row>
          <xdr:rowOff>190500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6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30</xdr:row>
          <xdr:rowOff>19050</xdr:rowOff>
        </xdr:from>
        <xdr:to>
          <xdr:col>48</xdr:col>
          <xdr:colOff>104775</xdr:colOff>
          <xdr:row>30</xdr:row>
          <xdr:rowOff>190500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6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30</xdr:row>
          <xdr:rowOff>19050</xdr:rowOff>
        </xdr:from>
        <xdr:to>
          <xdr:col>53</xdr:col>
          <xdr:colOff>0</xdr:colOff>
          <xdr:row>30</xdr:row>
          <xdr:rowOff>190500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6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30</xdr:row>
          <xdr:rowOff>38100</xdr:rowOff>
        </xdr:from>
        <xdr:to>
          <xdr:col>49</xdr:col>
          <xdr:colOff>28575</xdr:colOff>
          <xdr:row>30</xdr:row>
          <xdr:rowOff>190500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6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30</xdr:row>
          <xdr:rowOff>38100</xdr:rowOff>
        </xdr:from>
        <xdr:to>
          <xdr:col>53</xdr:col>
          <xdr:colOff>28575</xdr:colOff>
          <xdr:row>30</xdr:row>
          <xdr:rowOff>190500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6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15</xdr:row>
          <xdr:rowOff>19050</xdr:rowOff>
        </xdr:from>
        <xdr:to>
          <xdr:col>15</xdr:col>
          <xdr:colOff>47625</xdr:colOff>
          <xdr:row>15</xdr:row>
          <xdr:rowOff>180975</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6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xdr:oneCellAnchor>
    <xdr:from>
      <xdr:col>71</xdr:col>
      <xdr:colOff>57150</xdr:colOff>
      <xdr:row>11</xdr:row>
      <xdr:rowOff>194582</xdr:rowOff>
    </xdr:from>
    <xdr:ext cx="276225" cy="255932"/>
    <xdr:sp macro="" textlink="">
      <xdr:nvSpPr>
        <xdr:cNvPr id="33" name="Check Box 29" hidden="1">
          <a:extLst>
            <a:ext uri="{63B3BB69-23CF-44E3-9099-C40C66FF867C}">
              <a14:compatExt xmlns:a14="http://schemas.microsoft.com/office/drawing/2010/main" spid="_x0000_s28701"/>
            </a:ext>
            <a:ext uri="{FF2B5EF4-FFF2-40B4-BE49-F238E27FC236}">
              <a16:creationId xmlns:a16="http://schemas.microsoft.com/office/drawing/2014/main" id="{DEA3A9B7-87D2-446F-97F5-BE7312D544B9}"/>
            </a:ext>
          </a:extLst>
        </xdr:cNvPr>
        <xdr:cNvSpPr/>
      </xdr:nvSpPr>
      <xdr:spPr bwMode="auto">
        <a:xfrm>
          <a:off x="2066925" y="2775857"/>
          <a:ext cx="276225" cy="255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90</xdr:col>
      <xdr:colOff>87039</xdr:colOff>
      <xdr:row>30</xdr:row>
      <xdr:rowOff>19050</xdr:rowOff>
    </xdr:from>
    <xdr:ext cx="219075" cy="171450"/>
    <xdr:sp macro="" textlink="">
      <xdr:nvSpPr>
        <xdr:cNvPr id="34" name="Check Box 17" hidden="1">
          <a:extLst>
            <a:ext uri="{63B3BB69-23CF-44E3-9099-C40C66FF867C}">
              <a14:compatExt xmlns:a14="http://schemas.microsoft.com/office/drawing/2010/main" spid="_x0000_s28689"/>
            </a:ext>
            <a:ext uri="{FF2B5EF4-FFF2-40B4-BE49-F238E27FC236}">
              <a16:creationId xmlns:a16="http://schemas.microsoft.com/office/drawing/2014/main" id="{E50E080D-C4DC-4992-B9FE-F8D98E08FBF9}"/>
            </a:ext>
          </a:extLst>
        </xdr:cNvPr>
        <xdr:cNvSpPr/>
      </xdr:nvSpPr>
      <xdr:spPr bwMode="auto">
        <a:xfrm>
          <a:off x="4506639" y="634365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72</xdr:col>
      <xdr:colOff>57150</xdr:colOff>
      <xdr:row>13</xdr:row>
      <xdr:rowOff>28575</xdr:rowOff>
    </xdr:from>
    <xdr:ext cx="228600" cy="171450"/>
    <xdr:sp macro="" textlink="">
      <xdr:nvSpPr>
        <xdr:cNvPr id="35" name="Check Box 10" hidden="1">
          <a:extLst>
            <a:ext uri="{63B3BB69-23CF-44E3-9099-C40C66FF867C}">
              <a14:compatExt xmlns:a14="http://schemas.microsoft.com/office/drawing/2010/main" spid="_x0000_s28682"/>
            </a:ext>
            <a:ext uri="{FF2B5EF4-FFF2-40B4-BE49-F238E27FC236}">
              <a16:creationId xmlns:a16="http://schemas.microsoft.com/office/drawing/2014/main" id="{A9E59A83-7525-45F7-811D-E47083B990DD}"/>
            </a:ext>
          </a:extLst>
        </xdr:cNvPr>
        <xdr:cNvSpPr/>
      </xdr:nvSpPr>
      <xdr:spPr bwMode="auto">
        <a:xfrm>
          <a:off x="2190750" y="3028950"/>
          <a:ext cx="228600" cy="171450"/>
        </a:xfrm>
        <a:prstGeom prst="rect">
          <a:avLst/>
        </a:prstGeom>
        <a:noFill/>
        <a:ln w="9525">
          <a:miter lim="800000"/>
          <a:headEnd/>
          <a:tailEnd/>
        </a:ln>
      </xdr:spPr>
    </xdr:sp>
    <xdr:clientData/>
  </xdr:oneCellAnchor>
  <xdr:oneCellAnchor>
    <xdr:from>
      <xdr:col>72</xdr:col>
      <xdr:colOff>73244</xdr:colOff>
      <xdr:row>15</xdr:row>
      <xdr:rowOff>19050</xdr:rowOff>
    </xdr:from>
    <xdr:ext cx="219075" cy="161925"/>
    <xdr:sp macro="" textlink="">
      <xdr:nvSpPr>
        <xdr:cNvPr id="36" name="Check Box 8" hidden="1">
          <a:extLst>
            <a:ext uri="{63B3BB69-23CF-44E3-9099-C40C66FF867C}">
              <a14:compatExt xmlns:a14="http://schemas.microsoft.com/office/drawing/2010/main" spid="_x0000_s28680"/>
            </a:ext>
            <a:ext uri="{FF2B5EF4-FFF2-40B4-BE49-F238E27FC236}">
              <a16:creationId xmlns:a16="http://schemas.microsoft.com/office/drawing/2014/main" id="{08559EF4-EAE1-43D4-881C-734BA69D668A}"/>
            </a:ext>
          </a:extLst>
        </xdr:cNvPr>
        <xdr:cNvSpPr/>
      </xdr:nvSpPr>
      <xdr:spPr bwMode="auto">
        <a:xfrm>
          <a:off x="2206844" y="34385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62</xdr:col>
          <xdr:colOff>28575</xdr:colOff>
          <xdr:row>11</xdr:row>
          <xdr:rowOff>200025</xdr:rowOff>
        </xdr:from>
        <xdr:to>
          <xdr:col>64</xdr:col>
          <xdr:colOff>47625</xdr:colOff>
          <xdr:row>13</xdr:row>
          <xdr:rowOff>28575</xdr:rowOff>
        </xdr:to>
        <xdr:sp macro="" textlink="">
          <xdr:nvSpPr>
            <xdr:cNvPr id="9472" name="Check Box 1" hidden="1">
              <a:extLst>
                <a:ext uri="{63B3BB69-23CF-44E3-9099-C40C66FF867C}">
                  <a14:compatExt spid="_x0000_s9472"/>
                </a:ext>
                <a:ext uri="{FF2B5EF4-FFF2-40B4-BE49-F238E27FC236}">
                  <a16:creationId xmlns:a16="http://schemas.microsoft.com/office/drawing/2014/main" id="{00000000-0008-0000-0600-00000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11</xdr:row>
          <xdr:rowOff>200025</xdr:rowOff>
        </xdr:from>
        <xdr:to>
          <xdr:col>73</xdr:col>
          <xdr:colOff>85725</xdr:colOff>
          <xdr:row>13</xdr:row>
          <xdr:rowOff>38100</xdr:rowOff>
        </xdr:to>
        <xdr:sp macro="" textlink="">
          <xdr:nvSpPr>
            <xdr:cNvPr id="9473" name="Check Box 2" hidden="1">
              <a:extLst>
                <a:ext uri="{63B3BB69-23CF-44E3-9099-C40C66FF867C}">
                  <a14:compatExt spid="_x0000_s9473"/>
                </a:ext>
                <a:ext uri="{FF2B5EF4-FFF2-40B4-BE49-F238E27FC236}">
                  <a16:creationId xmlns:a16="http://schemas.microsoft.com/office/drawing/2014/main" id="{00000000-0008-0000-0600-00000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12</xdr:row>
          <xdr:rowOff>0</xdr:rowOff>
        </xdr:from>
        <xdr:to>
          <xdr:col>64</xdr:col>
          <xdr:colOff>38100</xdr:colOff>
          <xdr:row>13</xdr:row>
          <xdr:rowOff>38100</xdr:rowOff>
        </xdr:to>
        <xdr:sp macro="" textlink="">
          <xdr:nvSpPr>
            <xdr:cNvPr id="9474" name="Check Box 3" hidden="1">
              <a:extLst>
                <a:ext uri="{63B3BB69-23CF-44E3-9099-C40C66FF867C}">
                  <a14:compatExt spid="_x0000_s9474"/>
                </a:ext>
                <a:ext uri="{FF2B5EF4-FFF2-40B4-BE49-F238E27FC236}">
                  <a16:creationId xmlns:a16="http://schemas.microsoft.com/office/drawing/2014/main" id="{00000000-0008-0000-06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28575</xdr:colOff>
          <xdr:row>12</xdr:row>
          <xdr:rowOff>0</xdr:rowOff>
        </xdr:from>
        <xdr:to>
          <xdr:col>82</xdr:col>
          <xdr:colOff>38100</xdr:colOff>
          <xdr:row>13</xdr:row>
          <xdr:rowOff>38100</xdr:rowOff>
        </xdr:to>
        <xdr:sp macro="" textlink="">
          <xdr:nvSpPr>
            <xdr:cNvPr id="9475" name="Check Box 4" hidden="1">
              <a:extLst>
                <a:ext uri="{63B3BB69-23CF-44E3-9099-C40C66FF867C}">
                  <a14:compatExt spid="_x0000_s9475"/>
                </a:ext>
                <a:ext uri="{FF2B5EF4-FFF2-40B4-BE49-F238E27FC236}">
                  <a16:creationId xmlns:a16="http://schemas.microsoft.com/office/drawing/2014/main" id="{00000000-0008-0000-06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13</xdr:row>
          <xdr:rowOff>19050</xdr:rowOff>
        </xdr:from>
        <xdr:to>
          <xdr:col>87</xdr:col>
          <xdr:colOff>114300</xdr:colOff>
          <xdr:row>13</xdr:row>
          <xdr:rowOff>190500</xdr:rowOff>
        </xdr:to>
        <xdr:sp macro="" textlink="">
          <xdr:nvSpPr>
            <xdr:cNvPr id="9476" name="Check Box 5" hidden="1">
              <a:extLst>
                <a:ext uri="{63B3BB69-23CF-44E3-9099-C40C66FF867C}">
                  <a14:compatExt spid="_x0000_s9476"/>
                </a:ext>
                <a:ext uri="{FF2B5EF4-FFF2-40B4-BE49-F238E27FC236}">
                  <a16:creationId xmlns:a16="http://schemas.microsoft.com/office/drawing/2014/main" id="{00000000-0008-0000-06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28575</xdr:colOff>
          <xdr:row>13</xdr:row>
          <xdr:rowOff>19050</xdr:rowOff>
        </xdr:from>
        <xdr:to>
          <xdr:col>92</xdr:col>
          <xdr:colOff>0</xdr:colOff>
          <xdr:row>13</xdr:row>
          <xdr:rowOff>190500</xdr:rowOff>
        </xdr:to>
        <xdr:sp macro="" textlink="">
          <xdr:nvSpPr>
            <xdr:cNvPr id="9477" name="Check Box 6" hidden="1">
              <a:extLst>
                <a:ext uri="{63B3BB69-23CF-44E3-9099-C40C66FF867C}">
                  <a14:compatExt spid="_x0000_s9477"/>
                </a:ext>
                <a:ext uri="{FF2B5EF4-FFF2-40B4-BE49-F238E27FC236}">
                  <a16:creationId xmlns:a16="http://schemas.microsoft.com/office/drawing/2014/main" id="{00000000-0008-0000-0600-00000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19050</xdr:colOff>
          <xdr:row>13</xdr:row>
          <xdr:rowOff>19050</xdr:rowOff>
        </xdr:from>
        <xdr:to>
          <xdr:col>103</xdr:col>
          <xdr:colOff>114300</xdr:colOff>
          <xdr:row>13</xdr:row>
          <xdr:rowOff>190500</xdr:rowOff>
        </xdr:to>
        <xdr:sp macro="" textlink="">
          <xdr:nvSpPr>
            <xdr:cNvPr id="9478" name="Check Box 7" hidden="1">
              <a:extLst>
                <a:ext uri="{63B3BB69-23CF-44E3-9099-C40C66FF867C}">
                  <a14:compatExt spid="_x0000_s9478"/>
                </a:ext>
                <a:ext uri="{FF2B5EF4-FFF2-40B4-BE49-F238E27FC236}">
                  <a16:creationId xmlns:a16="http://schemas.microsoft.com/office/drawing/2014/main" id="{00000000-0008-0000-0600-00000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28575</xdr:colOff>
          <xdr:row>13</xdr:row>
          <xdr:rowOff>19050</xdr:rowOff>
        </xdr:from>
        <xdr:to>
          <xdr:col>108</xdr:col>
          <xdr:colOff>0</xdr:colOff>
          <xdr:row>13</xdr:row>
          <xdr:rowOff>190500</xdr:rowOff>
        </xdr:to>
        <xdr:sp macro="" textlink="">
          <xdr:nvSpPr>
            <xdr:cNvPr id="9479" name="Check Box 8" hidden="1">
              <a:extLst>
                <a:ext uri="{63B3BB69-23CF-44E3-9099-C40C66FF867C}">
                  <a14:compatExt spid="_x0000_s9479"/>
                </a:ext>
                <a:ext uri="{FF2B5EF4-FFF2-40B4-BE49-F238E27FC236}">
                  <a16:creationId xmlns:a16="http://schemas.microsoft.com/office/drawing/2014/main" id="{00000000-0008-0000-0600-00000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19050</xdr:colOff>
          <xdr:row>13</xdr:row>
          <xdr:rowOff>19050</xdr:rowOff>
        </xdr:from>
        <xdr:to>
          <xdr:col>103</xdr:col>
          <xdr:colOff>114300</xdr:colOff>
          <xdr:row>13</xdr:row>
          <xdr:rowOff>190500</xdr:rowOff>
        </xdr:to>
        <xdr:sp macro="" textlink="">
          <xdr:nvSpPr>
            <xdr:cNvPr id="9480" name="Check Box 9" hidden="1">
              <a:extLst>
                <a:ext uri="{63B3BB69-23CF-44E3-9099-C40C66FF867C}">
                  <a14:compatExt spid="_x0000_s9480"/>
                </a:ext>
                <a:ext uri="{FF2B5EF4-FFF2-40B4-BE49-F238E27FC236}">
                  <a16:creationId xmlns:a16="http://schemas.microsoft.com/office/drawing/2014/main" id="{00000000-0008-0000-0600-00000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28575</xdr:colOff>
          <xdr:row>13</xdr:row>
          <xdr:rowOff>19050</xdr:rowOff>
        </xdr:from>
        <xdr:to>
          <xdr:col>108</xdr:col>
          <xdr:colOff>0</xdr:colOff>
          <xdr:row>13</xdr:row>
          <xdr:rowOff>190500</xdr:rowOff>
        </xdr:to>
        <xdr:sp macro="" textlink="">
          <xdr:nvSpPr>
            <xdr:cNvPr id="9481" name="Check Box 10" hidden="1">
              <a:extLst>
                <a:ext uri="{63B3BB69-23CF-44E3-9099-C40C66FF867C}">
                  <a14:compatExt spid="_x0000_s9481"/>
                </a:ext>
                <a:ext uri="{FF2B5EF4-FFF2-40B4-BE49-F238E27FC236}">
                  <a16:creationId xmlns:a16="http://schemas.microsoft.com/office/drawing/2014/main" id="{00000000-0008-0000-0600-00000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57150</xdr:colOff>
          <xdr:row>30</xdr:row>
          <xdr:rowOff>19050</xdr:rowOff>
        </xdr:from>
        <xdr:to>
          <xdr:col>72</xdr:col>
          <xdr:colOff>28575</xdr:colOff>
          <xdr:row>30</xdr:row>
          <xdr:rowOff>190500</xdr:rowOff>
        </xdr:to>
        <xdr:sp macro="" textlink="">
          <xdr:nvSpPr>
            <xdr:cNvPr id="9482" name="Check Box 11" hidden="1">
              <a:extLst>
                <a:ext uri="{63B3BB69-23CF-44E3-9099-C40C66FF867C}">
                  <a14:compatExt spid="_x0000_s9482"/>
                </a:ext>
                <a:ext uri="{FF2B5EF4-FFF2-40B4-BE49-F238E27FC236}">
                  <a16:creationId xmlns:a16="http://schemas.microsoft.com/office/drawing/2014/main" id="{00000000-0008-0000-0600-00000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38100</xdr:colOff>
          <xdr:row>30</xdr:row>
          <xdr:rowOff>19050</xdr:rowOff>
        </xdr:from>
        <xdr:to>
          <xdr:col>76</xdr:col>
          <xdr:colOff>9525</xdr:colOff>
          <xdr:row>30</xdr:row>
          <xdr:rowOff>190500</xdr:rowOff>
        </xdr:to>
        <xdr:sp macro="" textlink="">
          <xdr:nvSpPr>
            <xdr:cNvPr id="9483" name="Check Box 12" hidden="1">
              <a:extLst>
                <a:ext uri="{63B3BB69-23CF-44E3-9099-C40C66FF867C}">
                  <a14:compatExt spid="_x0000_s9483"/>
                </a:ext>
                <a:ext uri="{FF2B5EF4-FFF2-40B4-BE49-F238E27FC236}">
                  <a16:creationId xmlns:a16="http://schemas.microsoft.com/office/drawing/2014/main" id="{00000000-0008-0000-0600-00000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30</xdr:row>
          <xdr:rowOff>28575</xdr:rowOff>
        </xdr:from>
        <xdr:to>
          <xdr:col>88</xdr:col>
          <xdr:colOff>28575</xdr:colOff>
          <xdr:row>30</xdr:row>
          <xdr:rowOff>200025</xdr:rowOff>
        </xdr:to>
        <xdr:sp macro="" textlink="">
          <xdr:nvSpPr>
            <xdr:cNvPr id="9484" name="Check Box 13" hidden="1">
              <a:extLst>
                <a:ext uri="{63B3BB69-23CF-44E3-9099-C40C66FF867C}">
                  <a14:compatExt spid="_x0000_s9484"/>
                </a:ext>
                <a:ext uri="{FF2B5EF4-FFF2-40B4-BE49-F238E27FC236}">
                  <a16:creationId xmlns:a16="http://schemas.microsoft.com/office/drawing/2014/main" id="{00000000-0008-0000-0600-00000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47625</xdr:colOff>
          <xdr:row>30</xdr:row>
          <xdr:rowOff>19050</xdr:rowOff>
        </xdr:from>
        <xdr:to>
          <xdr:col>92</xdr:col>
          <xdr:colOff>19050</xdr:colOff>
          <xdr:row>30</xdr:row>
          <xdr:rowOff>190500</xdr:rowOff>
        </xdr:to>
        <xdr:sp macro="" textlink="">
          <xdr:nvSpPr>
            <xdr:cNvPr id="9485" name="Check Box 14" hidden="1">
              <a:extLst>
                <a:ext uri="{63B3BB69-23CF-44E3-9099-C40C66FF867C}">
                  <a14:compatExt spid="_x0000_s9485"/>
                </a:ext>
                <a:ext uri="{FF2B5EF4-FFF2-40B4-BE49-F238E27FC236}">
                  <a16:creationId xmlns:a16="http://schemas.microsoft.com/office/drawing/2014/main" id="{00000000-0008-0000-0600-00000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57150</xdr:colOff>
          <xdr:row>30</xdr:row>
          <xdr:rowOff>28575</xdr:rowOff>
        </xdr:from>
        <xdr:to>
          <xdr:col>104</xdr:col>
          <xdr:colOff>28575</xdr:colOff>
          <xdr:row>30</xdr:row>
          <xdr:rowOff>200025</xdr:rowOff>
        </xdr:to>
        <xdr:sp macro="" textlink="">
          <xdr:nvSpPr>
            <xdr:cNvPr id="9486" name="Check Box 17" hidden="1">
              <a:extLst>
                <a:ext uri="{63B3BB69-23CF-44E3-9099-C40C66FF867C}">
                  <a14:compatExt spid="_x0000_s9486"/>
                </a:ext>
                <a:ext uri="{FF2B5EF4-FFF2-40B4-BE49-F238E27FC236}">
                  <a16:creationId xmlns:a16="http://schemas.microsoft.com/office/drawing/2014/main" id="{00000000-0008-0000-0600-00000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47625</xdr:colOff>
          <xdr:row>30</xdr:row>
          <xdr:rowOff>19050</xdr:rowOff>
        </xdr:from>
        <xdr:to>
          <xdr:col>108</xdr:col>
          <xdr:colOff>19050</xdr:colOff>
          <xdr:row>30</xdr:row>
          <xdr:rowOff>190500</xdr:rowOff>
        </xdr:to>
        <xdr:sp macro="" textlink="">
          <xdr:nvSpPr>
            <xdr:cNvPr id="9487" name="Check Box 18" hidden="1">
              <a:extLst>
                <a:ext uri="{63B3BB69-23CF-44E3-9099-C40C66FF867C}">
                  <a14:compatExt spid="_x0000_s9487"/>
                </a:ext>
                <a:ext uri="{FF2B5EF4-FFF2-40B4-BE49-F238E27FC236}">
                  <a16:creationId xmlns:a16="http://schemas.microsoft.com/office/drawing/2014/main" id="{00000000-0008-0000-0600-00000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57150</xdr:colOff>
          <xdr:row>12</xdr:row>
          <xdr:rowOff>0</xdr:rowOff>
        </xdr:from>
        <xdr:to>
          <xdr:col>74</xdr:col>
          <xdr:colOff>66675</xdr:colOff>
          <xdr:row>13</xdr:row>
          <xdr:rowOff>28575</xdr:rowOff>
        </xdr:to>
        <xdr:sp macro="" textlink="">
          <xdr:nvSpPr>
            <xdr:cNvPr id="9488" name="Check Box 19" hidden="1">
              <a:extLst>
                <a:ext uri="{63B3BB69-23CF-44E3-9099-C40C66FF867C}">
                  <a14:compatExt spid="_x0000_s9488"/>
                </a:ext>
                <a:ext uri="{FF2B5EF4-FFF2-40B4-BE49-F238E27FC236}">
                  <a16:creationId xmlns:a16="http://schemas.microsoft.com/office/drawing/2014/main" id="{00000000-0008-0000-0600-00001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76200</xdr:colOff>
          <xdr:row>13</xdr:row>
          <xdr:rowOff>28575</xdr:rowOff>
        </xdr:from>
        <xdr:to>
          <xdr:col>70</xdr:col>
          <xdr:colOff>57150</xdr:colOff>
          <xdr:row>13</xdr:row>
          <xdr:rowOff>190500</xdr:rowOff>
        </xdr:to>
        <xdr:sp macro="" textlink="">
          <xdr:nvSpPr>
            <xdr:cNvPr id="9489" name="Check Box 20" hidden="1">
              <a:extLst>
                <a:ext uri="{63B3BB69-23CF-44E3-9099-C40C66FF867C}">
                  <a14:compatExt spid="_x0000_s9489"/>
                </a:ext>
                <a:ext uri="{FF2B5EF4-FFF2-40B4-BE49-F238E27FC236}">
                  <a16:creationId xmlns:a16="http://schemas.microsoft.com/office/drawing/2014/main" id="{00000000-0008-0000-0600-00001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57150</xdr:colOff>
          <xdr:row>13</xdr:row>
          <xdr:rowOff>28575</xdr:rowOff>
        </xdr:from>
        <xdr:to>
          <xdr:col>74</xdr:col>
          <xdr:colOff>38100</xdr:colOff>
          <xdr:row>13</xdr:row>
          <xdr:rowOff>200025</xdr:rowOff>
        </xdr:to>
        <xdr:sp macro="" textlink="">
          <xdr:nvSpPr>
            <xdr:cNvPr id="9490" name="Check Box 21" hidden="1">
              <a:extLst>
                <a:ext uri="{63B3BB69-23CF-44E3-9099-C40C66FF867C}">
                  <a14:compatExt spid="_x0000_s9490"/>
                </a:ext>
                <a:ext uri="{FF2B5EF4-FFF2-40B4-BE49-F238E27FC236}">
                  <a16:creationId xmlns:a16="http://schemas.microsoft.com/office/drawing/2014/main" id="{00000000-0008-0000-0600-00001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76200</xdr:colOff>
          <xdr:row>15</xdr:row>
          <xdr:rowOff>19050</xdr:rowOff>
        </xdr:from>
        <xdr:to>
          <xdr:col>70</xdr:col>
          <xdr:colOff>57150</xdr:colOff>
          <xdr:row>15</xdr:row>
          <xdr:rowOff>180975</xdr:rowOff>
        </xdr:to>
        <xdr:sp macro="" textlink="">
          <xdr:nvSpPr>
            <xdr:cNvPr id="9491" name="Check Box 22" hidden="1">
              <a:extLst>
                <a:ext uri="{63B3BB69-23CF-44E3-9099-C40C66FF867C}">
                  <a14:compatExt spid="_x0000_s9491"/>
                </a:ext>
                <a:ext uri="{FF2B5EF4-FFF2-40B4-BE49-F238E27FC236}">
                  <a16:creationId xmlns:a16="http://schemas.microsoft.com/office/drawing/2014/main" id="{00000000-0008-0000-06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57150</xdr:colOff>
          <xdr:row>15</xdr:row>
          <xdr:rowOff>19050</xdr:rowOff>
        </xdr:from>
        <xdr:to>
          <xdr:col>74</xdr:col>
          <xdr:colOff>28575</xdr:colOff>
          <xdr:row>15</xdr:row>
          <xdr:rowOff>180975</xdr:rowOff>
        </xdr:to>
        <xdr:sp macro="" textlink="">
          <xdr:nvSpPr>
            <xdr:cNvPr id="9492" name="Check Box 23" hidden="1">
              <a:extLst>
                <a:ext uri="{63B3BB69-23CF-44E3-9099-C40C66FF867C}">
                  <a14:compatExt spid="_x0000_s9492"/>
                </a:ext>
                <a:ext uri="{FF2B5EF4-FFF2-40B4-BE49-F238E27FC236}">
                  <a16:creationId xmlns:a16="http://schemas.microsoft.com/office/drawing/2014/main" id="{00000000-0008-0000-06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16</xdr:row>
          <xdr:rowOff>28575</xdr:rowOff>
        </xdr:from>
        <xdr:to>
          <xdr:col>73</xdr:col>
          <xdr:colOff>38100</xdr:colOff>
          <xdr:row>16</xdr:row>
          <xdr:rowOff>171450</xdr:rowOff>
        </xdr:to>
        <xdr:sp macro="" textlink="">
          <xdr:nvSpPr>
            <xdr:cNvPr id="9493" name="Check Box 24" hidden="1">
              <a:extLst>
                <a:ext uri="{63B3BB69-23CF-44E3-9099-C40C66FF867C}">
                  <a14:compatExt spid="_x0000_s9493"/>
                </a:ext>
                <a:ext uri="{FF2B5EF4-FFF2-40B4-BE49-F238E27FC236}">
                  <a16:creationId xmlns:a16="http://schemas.microsoft.com/office/drawing/2014/main" id="{00000000-0008-0000-06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85725</xdr:colOff>
          <xdr:row>16</xdr:row>
          <xdr:rowOff>19050</xdr:rowOff>
        </xdr:from>
        <xdr:to>
          <xdr:col>76</xdr:col>
          <xdr:colOff>57150</xdr:colOff>
          <xdr:row>16</xdr:row>
          <xdr:rowOff>190500</xdr:rowOff>
        </xdr:to>
        <xdr:sp macro="" textlink="">
          <xdr:nvSpPr>
            <xdr:cNvPr id="9494" name="Check Box 25" hidden="1">
              <a:extLst>
                <a:ext uri="{63B3BB69-23CF-44E3-9099-C40C66FF867C}">
                  <a14:compatExt spid="_x0000_s9494"/>
                </a:ext>
                <a:ext uri="{FF2B5EF4-FFF2-40B4-BE49-F238E27FC236}">
                  <a16:creationId xmlns:a16="http://schemas.microsoft.com/office/drawing/2014/main" id="{00000000-0008-0000-06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76200</xdr:colOff>
          <xdr:row>12</xdr:row>
          <xdr:rowOff>0</xdr:rowOff>
        </xdr:from>
        <xdr:to>
          <xdr:col>70</xdr:col>
          <xdr:colOff>85725</xdr:colOff>
          <xdr:row>13</xdr:row>
          <xdr:rowOff>19050</xdr:rowOff>
        </xdr:to>
        <xdr:sp macro="" textlink="">
          <xdr:nvSpPr>
            <xdr:cNvPr id="9495" name="Check Box 26" hidden="1">
              <a:extLst>
                <a:ext uri="{63B3BB69-23CF-44E3-9099-C40C66FF867C}">
                  <a14:compatExt spid="_x0000_s9495"/>
                </a:ext>
                <a:ext uri="{FF2B5EF4-FFF2-40B4-BE49-F238E27FC236}">
                  <a16:creationId xmlns:a16="http://schemas.microsoft.com/office/drawing/2014/main" id="{00000000-0008-0000-06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76200</xdr:colOff>
          <xdr:row>14</xdr:row>
          <xdr:rowOff>28575</xdr:rowOff>
        </xdr:from>
        <xdr:to>
          <xdr:col>70</xdr:col>
          <xdr:colOff>57150</xdr:colOff>
          <xdr:row>14</xdr:row>
          <xdr:rowOff>190500</xdr:rowOff>
        </xdr:to>
        <xdr:sp macro="" textlink="">
          <xdr:nvSpPr>
            <xdr:cNvPr id="9496" name="Check Box 27" hidden="1">
              <a:extLst>
                <a:ext uri="{63B3BB69-23CF-44E3-9099-C40C66FF867C}">
                  <a14:compatExt spid="_x0000_s9496"/>
                </a:ext>
                <a:ext uri="{FF2B5EF4-FFF2-40B4-BE49-F238E27FC236}">
                  <a16:creationId xmlns:a16="http://schemas.microsoft.com/office/drawing/2014/main" id="{00000000-0008-0000-06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66675</xdr:colOff>
          <xdr:row>14</xdr:row>
          <xdr:rowOff>28575</xdr:rowOff>
        </xdr:from>
        <xdr:to>
          <xdr:col>74</xdr:col>
          <xdr:colOff>38100</xdr:colOff>
          <xdr:row>14</xdr:row>
          <xdr:rowOff>190500</xdr:rowOff>
        </xdr:to>
        <xdr:sp macro="" textlink="">
          <xdr:nvSpPr>
            <xdr:cNvPr id="9497" name="Check Box 28" hidden="1">
              <a:extLst>
                <a:ext uri="{63B3BB69-23CF-44E3-9099-C40C66FF867C}">
                  <a14:compatExt spid="_x0000_s9497"/>
                </a:ext>
                <a:ext uri="{FF2B5EF4-FFF2-40B4-BE49-F238E27FC236}">
                  <a16:creationId xmlns:a16="http://schemas.microsoft.com/office/drawing/2014/main" id="{00000000-0008-0000-06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9525</xdr:colOff>
          <xdr:row>9</xdr:row>
          <xdr:rowOff>0</xdr:rowOff>
        </xdr:from>
        <xdr:to>
          <xdr:col>96</xdr:col>
          <xdr:colOff>9525</xdr:colOff>
          <xdr:row>10</xdr:row>
          <xdr:rowOff>85725</xdr:rowOff>
        </xdr:to>
        <xdr:sp macro="" textlink="">
          <xdr:nvSpPr>
            <xdr:cNvPr id="9498" name="Check Box 29" hidden="1">
              <a:extLst>
                <a:ext uri="{63B3BB69-23CF-44E3-9099-C40C66FF867C}">
                  <a14:compatExt spid="_x0000_s9498"/>
                </a:ext>
                <a:ext uri="{FF2B5EF4-FFF2-40B4-BE49-F238E27FC236}">
                  <a16:creationId xmlns:a16="http://schemas.microsoft.com/office/drawing/2014/main" id="{00000000-0008-0000-06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123825</xdr:colOff>
          <xdr:row>9</xdr:row>
          <xdr:rowOff>0</xdr:rowOff>
        </xdr:from>
        <xdr:to>
          <xdr:col>103</xdr:col>
          <xdr:colOff>114300</xdr:colOff>
          <xdr:row>10</xdr:row>
          <xdr:rowOff>85725</xdr:rowOff>
        </xdr:to>
        <xdr:sp macro="" textlink="">
          <xdr:nvSpPr>
            <xdr:cNvPr id="9499" name="Check Box 30" hidden="1">
              <a:extLst>
                <a:ext uri="{63B3BB69-23CF-44E3-9099-C40C66FF867C}">
                  <a14:compatExt spid="_x0000_s9499"/>
                </a:ext>
                <a:ext uri="{FF2B5EF4-FFF2-40B4-BE49-F238E27FC236}">
                  <a16:creationId xmlns:a16="http://schemas.microsoft.com/office/drawing/2014/main" id="{00000000-0008-0000-0600-00001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xdr:colOff>
          <xdr:row>13</xdr:row>
          <xdr:rowOff>19050</xdr:rowOff>
        </xdr:from>
        <xdr:to>
          <xdr:col>71</xdr:col>
          <xdr:colOff>114300</xdr:colOff>
          <xdr:row>13</xdr:row>
          <xdr:rowOff>190500</xdr:rowOff>
        </xdr:to>
        <xdr:sp macro="" textlink="">
          <xdr:nvSpPr>
            <xdr:cNvPr id="9500" name="Check Box 284" hidden="1">
              <a:extLst>
                <a:ext uri="{63B3BB69-23CF-44E3-9099-C40C66FF867C}">
                  <a14:compatExt spid="_x0000_s9500"/>
                </a:ext>
                <a:ext uri="{FF2B5EF4-FFF2-40B4-BE49-F238E27FC236}">
                  <a16:creationId xmlns:a16="http://schemas.microsoft.com/office/drawing/2014/main" id="{00000000-0008-0000-06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28575</xdr:colOff>
          <xdr:row>13</xdr:row>
          <xdr:rowOff>19050</xdr:rowOff>
        </xdr:from>
        <xdr:to>
          <xdr:col>76</xdr:col>
          <xdr:colOff>0</xdr:colOff>
          <xdr:row>13</xdr:row>
          <xdr:rowOff>190500</xdr:rowOff>
        </xdr:to>
        <xdr:sp macro="" textlink="">
          <xdr:nvSpPr>
            <xdr:cNvPr id="9501" name="Check Box 285" hidden="1">
              <a:extLst>
                <a:ext uri="{63B3BB69-23CF-44E3-9099-C40C66FF867C}">
                  <a14:compatExt spid="_x0000_s9501"/>
                </a:ext>
                <a:ext uri="{FF2B5EF4-FFF2-40B4-BE49-F238E27FC236}">
                  <a16:creationId xmlns:a16="http://schemas.microsoft.com/office/drawing/2014/main" id="{00000000-0008-0000-06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9525</xdr:colOff>
          <xdr:row>1</xdr:row>
          <xdr:rowOff>228600</xdr:rowOff>
        </xdr:from>
        <xdr:to>
          <xdr:col>96</xdr:col>
          <xdr:colOff>9525</xdr:colOff>
          <xdr:row>2</xdr:row>
          <xdr:rowOff>161925</xdr:rowOff>
        </xdr:to>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6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123825</xdr:colOff>
          <xdr:row>1</xdr:row>
          <xdr:rowOff>219075</xdr:rowOff>
        </xdr:from>
        <xdr:to>
          <xdr:col>103</xdr:col>
          <xdr:colOff>114300</xdr:colOff>
          <xdr:row>2</xdr:row>
          <xdr:rowOff>152400</xdr:rowOff>
        </xdr:to>
        <xdr:sp macro="" textlink="">
          <xdr:nvSpPr>
            <xdr:cNvPr id="9503" name="Check Box 287" hidden="1">
              <a:extLst>
                <a:ext uri="{63B3BB69-23CF-44E3-9099-C40C66FF867C}">
                  <a14:compatExt spid="_x0000_s9503"/>
                </a:ext>
                <a:ext uri="{FF2B5EF4-FFF2-40B4-BE49-F238E27FC236}">
                  <a16:creationId xmlns:a16="http://schemas.microsoft.com/office/drawing/2014/main" id="{00000000-0008-0000-0600-00001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xdr:oneCellAnchor>
    <xdr:from>
      <xdr:col>74</xdr:col>
      <xdr:colOff>87039</xdr:colOff>
      <xdr:row>30</xdr:row>
      <xdr:rowOff>19050</xdr:rowOff>
    </xdr:from>
    <xdr:ext cx="219074" cy="171450"/>
    <xdr:sp macro="" textlink="">
      <xdr:nvSpPr>
        <xdr:cNvPr id="37" name="Check Box 17" hidden="1">
          <a:extLst>
            <a:ext uri="{63B3BB69-23CF-44E3-9099-C40C66FF867C}">
              <a14:compatExt xmlns:a14="http://schemas.microsoft.com/office/drawing/2010/main" spid="_x0000_s28689"/>
            </a:ext>
            <a:ext uri="{FF2B5EF4-FFF2-40B4-BE49-F238E27FC236}">
              <a16:creationId xmlns:a16="http://schemas.microsoft.com/office/drawing/2014/main" id="{DADA7E77-23A7-4BDD-94C8-D3E3A5BE3B4E}"/>
            </a:ext>
          </a:extLst>
        </xdr:cNvPr>
        <xdr:cNvSpPr/>
      </xdr:nvSpPr>
      <xdr:spPr bwMode="auto">
        <a:xfrm>
          <a:off x="2468289" y="6343650"/>
          <a:ext cx="21907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70</xdr:col>
          <xdr:colOff>19050</xdr:colOff>
          <xdr:row>13</xdr:row>
          <xdr:rowOff>19050</xdr:rowOff>
        </xdr:from>
        <xdr:to>
          <xdr:col>71</xdr:col>
          <xdr:colOff>114300</xdr:colOff>
          <xdr:row>13</xdr:row>
          <xdr:rowOff>190500</xdr:rowOff>
        </xdr:to>
        <xdr:sp macro="" textlink="">
          <xdr:nvSpPr>
            <xdr:cNvPr id="9504" name="Check Box 288" hidden="1">
              <a:extLst>
                <a:ext uri="{63B3BB69-23CF-44E3-9099-C40C66FF867C}">
                  <a14:compatExt spid="_x0000_s9504"/>
                </a:ext>
                <a:ext uri="{FF2B5EF4-FFF2-40B4-BE49-F238E27FC236}">
                  <a16:creationId xmlns:a16="http://schemas.microsoft.com/office/drawing/2014/main" id="{00000000-0008-0000-06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28575</xdr:colOff>
          <xdr:row>13</xdr:row>
          <xdr:rowOff>19050</xdr:rowOff>
        </xdr:from>
        <xdr:to>
          <xdr:col>76</xdr:col>
          <xdr:colOff>0</xdr:colOff>
          <xdr:row>13</xdr:row>
          <xdr:rowOff>190500</xdr:rowOff>
        </xdr:to>
        <xdr:sp macro="" textlink="">
          <xdr:nvSpPr>
            <xdr:cNvPr id="9505" name="Check Box 289" hidden="1">
              <a:extLst>
                <a:ext uri="{63B3BB69-23CF-44E3-9099-C40C66FF867C}">
                  <a14:compatExt spid="_x0000_s9505"/>
                </a:ext>
                <a:ext uri="{FF2B5EF4-FFF2-40B4-BE49-F238E27FC236}">
                  <a16:creationId xmlns:a16="http://schemas.microsoft.com/office/drawing/2014/main" id="{00000000-0008-0000-06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57150</xdr:colOff>
          <xdr:row>30</xdr:row>
          <xdr:rowOff>28575</xdr:rowOff>
        </xdr:from>
        <xdr:to>
          <xdr:col>72</xdr:col>
          <xdr:colOff>28575</xdr:colOff>
          <xdr:row>30</xdr:row>
          <xdr:rowOff>200025</xdr:rowOff>
        </xdr:to>
        <xdr:sp macro="" textlink="">
          <xdr:nvSpPr>
            <xdr:cNvPr id="9506" name="Check Box 290" hidden="1">
              <a:extLst>
                <a:ext uri="{63B3BB69-23CF-44E3-9099-C40C66FF867C}">
                  <a14:compatExt spid="_x0000_s9506"/>
                </a:ext>
                <a:ext uri="{FF2B5EF4-FFF2-40B4-BE49-F238E27FC236}">
                  <a16:creationId xmlns:a16="http://schemas.microsoft.com/office/drawing/2014/main" id="{00000000-0008-0000-0600-00002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47625</xdr:colOff>
          <xdr:row>30</xdr:row>
          <xdr:rowOff>19050</xdr:rowOff>
        </xdr:from>
        <xdr:to>
          <xdr:col>76</xdr:col>
          <xdr:colOff>19050</xdr:colOff>
          <xdr:row>30</xdr:row>
          <xdr:rowOff>190500</xdr:rowOff>
        </xdr:to>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6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57150</xdr:colOff>
          <xdr:row>13</xdr:row>
          <xdr:rowOff>38100</xdr:rowOff>
        </xdr:from>
        <xdr:to>
          <xdr:col>72</xdr:col>
          <xdr:colOff>38100</xdr:colOff>
          <xdr:row>13</xdr:row>
          <xdr:rowOff>190500</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6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47625</xdr:colOff>
          <xdr:row>13</xdr:row>
          <xdr:rowOff>38100</xdr:rowOff>
        </xdr:from>
        <xdr:to>
          <xdr:col>76</xdr:col>
          <xdr:colOff>28575</xdr:colOff>
          <xdr:row>13</xdr:row>
          <xdr:rowOff>190500</xdr:rowOff>
        </xdr:to>
        <xdr:sp macro="" textlink="">
          <xdr:nvSpPr>
            <xdr:cNvPr id="9509" name="Check Box 293" hidden="1">
              <a:extLst>
                <a:ext uri="{63B3BB69-23CF-44E3-9099-C40C66FF867C}">
                  <a14:compatExt spid="_x0000_s9509"/>
                </a:ext>
                <a:ext uri="{FF2B5EF4-FFF2-40B4-BE49-F238E27FC236}">
                  <a16:creationId xmlns:a16="http://schemas.microsoft.com/office/drawing/2014/main" id="{00000000-0008-0000-0600-00002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xdr:colOff>
          <xdr:row>30</xdr:row>
          <xdr:rowOff>19050</xdr:rowOff>
        </xdr:from>
        <xdr:to>
          <xdr:col>71</xdr:col>
          <xdr:colOff>114300</xdr:colOff>
          <xdr:row>30</xdr:row>
          <xdr:rowOff>190500</xdr:rowOff>
        </xdr:to>
        <xdr:sp macro="" textlink="">
          <xdr:nvSpPr>
            <xdr:cNvPr id="9510" name="Check Box 294" hidden="1">
              <a:extLst>
                <a:ext uri="{63B3BB69-23CF-44E3-9099-C40C66FF867C}">
                  <a14:compatExt spid="_x0000_s9510"/>
                </a:ext>
                <a:ext uri="{FF2B5EF4-FFF2-40B4-BE49-F238E27FC236}">
                  <a16:creationId xmlns:a16="http://schemas.microsoft.com/office/drawing/2014/main" id="{00000000-0008-0000-0600-00002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28575</xdr:colOff>
          <xdr:row>30</xdr:row>
          <xdr:rowOff>19050</xdr:rowOff>
        </xdr:from>
        <xdr:to>
          <xdr:col>76</xdr:col>
          <xdr:colOff>0</xdr:colOff>
          <xdr:row>30</xdr:row>
          <xdr:rowOff>190500</xdr:rowOff>
        </xdr:to>
        <xdr:sp macro="" textlink="">
          <xdr:nvSpPr>
            <xdr:cNvPr id="9511" name="Check Box 295" hidden="1">
              <a:extLst>
                <a:ext uri="{63B3BB69-23CF-44E3-9099-C40C66FF867C}">
                  <a14:compatExt spid="_x0000_s9511"/>
                </a:ext>
                <a:ext uri="{FF2B5EF4-FFF2-40B4-BE49-F238E27FC236}">
                  <a16:creationId xmlns:a16="http://schemas.microsoft.com/office/drawing/2014/main" id="{00000000-0008-0000-0600-00002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57150</xdr:colOff>
          <xdr:row>30</xdr:row>
          <xdr:rowOff>38100</xdr:rowOff>
        </xdr:from>
        <xdr:to>
          <xdr:col>72</xdr:col>
          <xdr:colOff>38100</xdr:colOff>
          <xdr:row>30</xdr:row>
          <xdr:rowOff>190500</xdr:rowOff>
        </xdr:to>
        <xdr:sp macro="" textlink="">
          <xdr:nvSpPr>
            <xdr:cNvPr id="9512" name="Check Box 296" hidden="1">
              <a:extLst>
                <a:ext uri="{63B3BB69-23CF-44E3-9099-C40C66FF867C}">
                  <a14:compatExt spid="_x0000_s9512"/>
                </a:ext>
                <a:ext uri="{FF2B5EF4-FFF2-40B4-BE49-F238E27FC236}">
                  <a16:creationId xmlns:a16="http://schemas.microsoft.com/office/drawing/2014/main" id="{00000000-0008-0000-0600-00002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47625</xdr:colOff>
          <xdr:row>30</xdr:row>
          <xdr:rowOff>38100</xdr:rowOff>
        </xdr:from>
        <xdr:to>
          <xdr:col>76</xdr:col>
          <xdr:colOff>28575</xdr:colOff>
          <xdr:row>30</xdr:row>
          <xdr:rowOff>190500</xdr:rowOff>
        </xdr:to>
        <xdr:sp macro="" textlink="">
          <xdr:nvSpPr>
            <xdr:cNvPr id="9513" name="Check Box 297" hidden="1">
              <a:extLst>
                <a:ext uri="{63B3BB69-23CF-44E3-9099-C40C66FF867C}">
                  <a14:compatExt spid="_x0000_s9513"/>
                </a:ext>
                <a:ext uri="{FF2B5EF4-FFF2-40B4-BE49-F238E27FC236}">
                  <a16:creationId xmlns:a16="http://schemas.microsoft.com/office/drawing/2014/main" id="{00000000-0008-0000-0600-00002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90</xdr:col>
      <xdr:colOff>87039</xdr:colOff>
      <xdr:row>30</xdr:row>
      <xdr:rowOff>19050</xdr:rowOff>
    </xdr:from>
    <xdr:ext cx="219074" cy="171450"/>
    <xdr:sp macro="" textlink="">
      <xdr:nvSpPr>
        <xdr:cNvPr id="38" name="Check Box 17" hidden="1">
          <a:extLst>
            <a:ext uri="{63B3BB69-23CF-44E3-9099-C40C66FF867C}">
              <a14:compatExt xmlns:a14="http://schemas.microsoft.com/office/drawing/2010/main" spid="_x0000_s28689"/>
            </a:ext>
            <a:ext uri="{FF2B5EF4-FFF2-40B4-BE49-F238E27FC236}">
              <a16:creationId xmlns:a16="http://schemas.microsoft.com/office/drawing/2014/main" id="{93530D39-036E-4C5E-B652-6CBEA84A2BDF}"/>
            </a:ext>
          </a:extLst>
        </xdr:cNvPr>
        <xdr:cNvSpPr/>
      </xdr:nvSpPr>
      <xdr:spPr bwMode="auto">
        <a:xfrm>
          <a:off x="4506639" y="6343650"/>
          <a:ext cx="21907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86</xdr:col>
          <xdr:colOff>19050</xdr:colOff>
          <xdr:row>13</xdr:row>
          <xdr:rowOff>19050</xdr:rowOff>
        </xdr:from>
        <xdr:to>
          <xdr:col>87</xdr:col>
          <xdr:colOff>114300</xdr:colOff>
          <xdr:row>13</xdr:row>
          <xdr:rowOff>190500</xdr:rowOff>
        </xdr:to>
        <xdr:sp macro="" textlink="">
          <xdr:nvSpPr>
            <xdr:cNvPr id="9514" name="Check Box 298" hidden="1">
              <a:extLst>
                <a:ext uri="{63B3BB69-23CF-44E3-9099-C40C66FF867C}">
                  <a14:compatExt spid="_x0000_s9514"/>
                </a:ext>
                <a:ext uri="{FF2B5EF4-FFF2-40B4-BE49-F238E27FC236}">
                  <a16:creationId xmlns:a16="http://schemas.microsoft.com/office/drawing/2014/main" id="{00000000-0008-0000-06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28575</xdr:colOff>
          <xdr:row>13</xdr:row>
          <xdr:rowOff>19050</xdr:rowOff>
        </xdr:from>
        <xdr:to>
          <xdr:col>92</xdr:col>
          <xdr:colOff>0</xdr:colOff>
          <xdr:row>13</xdr:row>
          <xdr:rowOff>190500</xdr:rowOff>
        </xdr:to>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6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30</xdr:row>
          <xdr:rowOff>28575</xdr:rowOff>
        </xdr:from>
        <xdr:to>
          <xdr:col>88</xdr:col>
          <xdr:colOff>28575</xdr:colOff>
          <xdr:row>30</xdr:row>
          <xdr:rowOff>200025</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6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47625</xdr:colOff>
          <xdr:row>30</xdr:row>
          <xdr:rowOff>19050</xdr:rowOff>
        </xdr:from>
        <xdr:to>
          <xdr:col>92</xdr:col>
          <xdr:colOff>19050</xdr:colOff>
          <xdr:row>30</xdr:row>
          <xdr:rowOff>190500</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6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30</xdr:row>
          <xdr:rowOff>19050</xdr:rowOff>
        </xdr:from>
        <xdr:to>
          <xdr:col>87</xdr:col>
          <xdr:colOff>114300</xdr:colOff>
          <xdr:row>30</xdr:row>
          <xdr:rowOff>190500</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6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28575</xdr:colOff>
          <xdr:row>30</xdr:row>
          <xdr:rowOff>19050</xdr:rowOff>
        </xdr:from>
        <xdr:to>
          <xdr:col>92</xdr:col>
          <xdr:colOff>0</xdr:colOff>
          <xdr:row>30</xdr:row>
          <xdr:rowOff>190500</xdr:rowOff>
        </xdr:to>
        <xdr:sp macro="" textlink="">
          <xdr:nvSpPr>
            <xdr:cNvPr id="9519" name="Check Box 303" hidden="1">
              <a:extLst>
                <a:ext uri="{63B3BB69-23CF-44E3-9099-C40C66FF867C}">
                  <a14:compatExt spid="_x0000_s9519"/>
                </a:ext>
                <a:ext uri="{FF2B5EF4-FFF2-40B4-BE49-F238E27FC236}">
                  <a16:creationId xmlns:a16="http://schemas.microsoft.com/office/drawing/2014/main" id="{00000000-0008-0000-0600-00002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oneCellAnchor>
    <xdr:from>
      <xdr:col>106</xdr:col>
      <xdr:colOff>87039</xdr:colOff>
      <xdr:row>30</xdr:row>
      <xdr:rowOff>19050</xdr:rowOff>
    </xdr:from>
    <xdr:ext cx="219074" cy="171450"/>
    <xdr:sp macro="" textlink="">
      <xdr:nvSpPr>
        <xdr:cNvPr id="39" name="Check Box 17" hidden="1">
          <a:extLst>
            <a:ext uri="{63B3BB69-23CF-44E3-9099-C40C66FF867C}">
              <a14:compatExt xmlns:a14="http://schemas.microsoft.com/office/drawing/2010/main" spid="_x0000_s28689"/>
            </a:ext>
            <a:ext uri="{FF2B5EF4-FFF2-40B4-BE49-F238E27FC236}">
              <a16:creationId xmlns:a16="http://schemas.microsoft.com/office/drawing/2014/main" id="{2E85777C-5BFF-4CF4-9508-59867792335D}"/>
            </a:ext>
          </a:extLst>
        </xdr:cNvPr>
        <xdr:cNvSpPr/>
      </xdr:nvSpPr>
      <xdr:spPr bwMode="auto">
        <a:xfrm>
          <a:off x="6611664" y="6343650"/>
          <a:ext cx="21907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102</xdr:col>
          <xdr:colOff>19050</xdr:colOff>
          <xdr:row>13</xdr:row>
          <xdr:rowOff>19050</xdr:rowOff>
        </xdr:from>
        <xdr:to>
          <xdr:col>103</xdr:col>
          <xdr:colOff>114300</xdr:colOff>
          <xdr:row>13</xdr:row>
          <xdr:rowOff>190500</xdr:rowOff>
        </xdr:to>
        <xdr:sp macro="" textlink="">
          <xdr:nvSpPr>
            <xdr:cNvPr id="9520" name="Check Box 304" hidden="1">
              <a:extLst>
                <a:ext uri="{63B3BB69-23CF-44E3-9099-C40C66FF867C}">
                  <a14:compatExt spid="_x0000_s9520"/>
                </a:ext>
                <a:ext uri="{FF2B5EF4-FFF2-40B4-BE49-F238E27FC236}">
                  <a16:creationId xmlns:a16="http://schemas.microsoft.com/office/drawing/2014/main" id="{00000000-0008-0000-0600-00003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28575</xdr:colOff>
          <xdr:row>13</xdr:row>
          <xdr:rowOff>19050</xdr:rowOff>
        </xdr:from>
        <xdr:to>
          <xdr:col>108</xdr:col>
          <xdr:colOff>0</xdr:colOff>
          <xdr:row>13</xdr:row>
          <xdr:rowOff>190500</xdr:rowOff>
        </xdr:to>
        <xdr:sp macro="" textlink="">
          <xdr:nvSpPr>
            <xdr:cNvPr id="9521" name="Check Box 305" hidden="1">
              <a:extLst>
                <a:ext uri="{63B3BB69-23CF-44E3-9099-C40C66FF867C}">
                  <a14:compatExt spid="_x0000_s9521"/>
                </a:ext>
                <a:ext uri="{FF2B5EF4-FFF2-40B4-BE49-F238E27FC236}">
                  <a16:creationId xmlns:a16="http://schemas.microsoft.com/office/drawing/2014/main" id="{00000000-0008-0000-0600-00003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57150</xdr:colOff>
          <xdr:row>30</xdr:row>
          <xdr:rowOff>28575</xdr:rowOff>
        </xdr:from>
        <xdr:to>
          <xdr:col>104</xdr:col>
          <xdr:colOff>28575</xdr:colOff>
          <xdr:row>30</xdr:row>
          <xdr:rowOff>200025</xdr:rowOff>
        </xdr:to>
        <xdr:sp macro="" textlink="">
          <xdr:nvSpPr>
            <xdr:cNvPr id="9522" name="Check Box 306" hidden="1">
              <a:extLst>
                <a:ext uri="{63B3BB69-23CF-44E3-9099-C40C66FF867C}">
                  <a14:compatExt spid="_x0000_s9522"/>
                </a:ext>
                <a:ext uri="{FF2B5EF4-FFF2-40B4-BE49-F238E27FC236}">
                  <a16:creationId xmlns:a16="http://schemas.microsoft.com/office/drawing/2014/main" id="{00000000-0008-0000-0600-00003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47625</xdr:colOff>
          <xdr:row>30</xdr:row>
          <xdr:rowOff>19050</xdr:rowOff>
        </xdr:from>
        <xdr:to>
          <xdr:col>108</xdr:col>
          <xdr:colOff>19050</xdr:colOff>
          <xdr:row>30</xdr:row>
          <xdr:rowOff>190500</xdr:rowOff>
        </xdr:to>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6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19050</xdr:colOff>
          <xdr:row>30</xdr:row>
          <xdr:rowOff>19050</xdr:rowOff>
        </xdr:from>
        <xdr:to>
          <xdr:col>103</xdr:col>
          <xdr:colOff>114300</xdr:colOff>
          <xdr:row>30</xdr:row>
          <xdr:rowOff>190500</xdr:rowOff>
        </xdr:to>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6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28575</xdr:colOff>
          <xdr:row>30</xdr:row>
          <xdr:rowOff>19050</xdr:rowOff>
        </xdr:from>
        <xdr:to>
          <xdr:col>108</xdr:col>
          <xdr:colOff>0</xdr:colOff>
          <xdr:row>30</xdr:row>
          <xdr:rowOff>190500</xdr:rowOff>
        </xdr:to>
        <xdr:sp macro="" textlink="">
          <xdr:nvSpPr>
            <xdr:cNvPr id="9525" name="Check Box 309" hidden="1">
              <a:extLst>
                <a:ext uri="{63B3BB69-23CF-44E3-9099-C40C66FF867C}">
                  <a14:compatExt spid="_x0000_s9525"/>
                </a:ext>
                <a:ext uri="{FF2B5EF4-FFF2-40B4-BE49-F238E27FC236}">
                  <a16:creationId xmlns:a16="http://schemas.microsoft.com/office/drawing/2014/main" id="{00000000-0008-0000-06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oneCellAnchor>
    <xdr:from>
      <xdr:col>87</xdr:col>
      <xdr:colOff>57150</xdr:colOff>
      <xdr:row>11</xdr:row>
      <xdr:rowOff>194582</xdr:rowOff>
    </xdr:from>
    <xdr:ext cx="276225" cy="255932"/>
    <xdr:sp macro="" textlink="">
      <xdr:nvSpPr>
        <xdr:cNvPr id="40" name="Check Box 29" hidden="1">
          <a:extLst>
            <a:ext uri="{63B3BB69-23CF-44E3-9099-C40C66FF867C}">
              <a14:compatExt xmlns:a14="http://schemas.microsoft.com/office/drawing/2010/main" spid="_x0000_s28701"/>
            </a:ext>
            <a:ext uri="{FF2B5EF4-FFF2-40B4-BE49-F238E27FC236}">
              <a16:creationId xmlns:a16="http://schemas.microsoft.com/office/drawing/2014/main" id="{AE4ED7BB-C002-41B1-9659-CD38DDC7A17A}"/>
            </a:ext>
          </a:extLst>
        </xdr:cNvPr>
        <xdr:cNvSpPr/>
      </xdr:nvSpPr>
      <xdr:spPr bwMode="auto">
        <a:xfrm>
          <a:off x="4086225" y="2775857"/>
          <a:ext cx="276225" cy="255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88</xdr:col>
      <xdr:colOff>57150</xdr:colOff>
      <xdr:row>13</xdr:row>
      <xdr:rowOff>28575</xdr:rowOff>
    </xdr:from>
    <xdr:ext cx="228600" cy="171450"/>
    <xdr:sp macro="" textlink="">
      <xdr:nvSpPr>
        <xdr:cNvPr id="41" name="Check Box 10" hidden="1">
          <a:extLst>
            <a:ext uri="{63B3BB69-23CF-44E3-9099-C40C66FF867C}">
              <a14:compatExt xmlns:a14="http://schemas.microsoft.com/office/drawing/2010/main" spid="_x0000_s28682"/>
            </a:ext>
            <a:ext uri="{FF2B5EF4-FFF2-40B4-BE49-F238E27FC236}">
              <a16:creationId xmlns:a16="http://schemas.microsoft.com/office/drawing/2014/main" id="{B29ADAE4-77C8-42C1-8129-2BDD98850FA9}"/>
            </a:ext>
          </a:extLst>
        </xdr:cNvPr>
        <xdr:cNvSpPr/>
      </xdr:nvSpPr>
      <xdr:spPr bwMode="auto">
        <a:xfrm>
          <a:off x="4229100" y="3028950"/>
          <a:ext cx="228600" cy="171450"/>
        </a:xfrm>
        <a:prstGeom prst="rect">
          <a:avLst/>
        </a:prstGeom>
        <a:noFill/>
        <a:ln w="9525">
          <a:miter lim="800000"/>
          <a:headEnd/>
          <a:tailEnd/>
        </a:ln>
      </xdr:spPr>
    </xdr:sp>
    <xdr:clientData/>
  </xdr:oneCellAnchor>
  <xdr:oneCellAnchor>
    <xdr:from>
      <xdr:col>88</xdr:col>
      <xdr:colOff>73244</xdr:colOff>
      <xdr:row>15</xdr:row>
      <xdr:rowOff>19050</xdr:rowOff>
    </xdr:from>
    <xdr:ext cx="219075" cy="161925"/>
    <xdr:sp macro="" textlink="">
      <xdr:nvSpPr>
        <xdr:cNvPr id="42" name="Check Box 8" hidden="1">
          <a:extLst>
            <a:ext uri="{63B3BB69-23CF-44E3-9099-C40C66FF867C}">
              <a14:compatExt xmlns:a14="http://schemas.microsoft.com/office/drawing/2010/main" spid="_x0000_s28680"/>
            </a:ext>
            <a:ext uri="{FF2B5EF4-FFF2-40B4-BE49-F238E27FC236}">
              <a16:creationId xmlns:a16="http://schemas.microsoft.com/office/drawing/2014/main" id="{B94209A3-5680-40BB-A386-D18DE0EB568D}"/>
            </a:ext>
          </a:extLst>
        </xdr:cNvPr>
        <xdr:cNvSpPr/>
      </xdr:nvSpPr>
      <xdr:spPr bwMode="auto">
        <a:xfrm>
          <a:off x="4245194" y="34385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78</xdr:col>
          <xdr:colOff>28575</xdr:colOff>
          <xdr:row>11</xdr:row>
          <xdr:rowOff>200025</xdr:rowOff>
        </xdr:from>
        <xdr:to>
          <xdr:col>80</xdr:col>
          <xdr:colOff>47625</xdr:colOff>
          <xdr:row>13</xdr:row>
          <xdr:rowOff>28575</xdr:rowOff>
        </xdr:to>
        <xdr:sp macro="" textlink="">
          <xdr:nvSpPr>
            <xdr:cNvPr id="9526" name="Check Box 310" hidden="1">
              <a:extLst>
                <a:ext uri="{63B3BB69-23CF-44E3-9099-C40C66FF867C}">
                  <a14:compatExt spid="_x0000_s9526"/>
                </a:ext>
                <a:ext uri="{FF2B5EF4-FFF2-40B4-BE49-F238E27FC236}">
                  <a16:creationId xmlns:a16="http://schemas.microsoft.com/office/drawing/2014/main" id="{00000000-0008-0000-06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11</xdr:row>
          <xdr:rowOff>200025</xdr:rowOff>
        </xdr:from>
        <xdr:to>
          <xdr:col>89</xdr:col>
          <xdr:colOff>85725</xdr:colOff>
          <xdr:row>13</xdr:row>
          <xdr:rowOff>38100</xdr:rowOff>
        </xdr:to>
        <xdr:sp macro="" textlink="">
          <xdr:nvSpPr>
            <xdr:cNvPr id="9527" name="Check Box 311" hidden="1">
              <a:extLst>
                <a:ext uri="{63B3BB69-23CF-44E3-9099-C40C66FF867C}">
                  <a14:compatExt spid="_x0000_s9527"/>
                </a:ext>
                <a:ext uri="{FF2B5EF4-FFF2-40B4-BE49-F238E27FC236}">
                  <a16:creationId xmlns:a16="http://schemas.microsoft.com/office/drawing/2014/main" id="{00000000-0008-0000-0600-00003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28575</xdr:colOff>
          <xdr:row>12</xdr:row>
          <xdr:rowOff>0</xdr:rowOff>
        </xdr:from>
        <xdr:to>
          <xdr:col>80</xdr:col>
          <xdr:colOff>38100</xdr:colOff>
          <xdr:row>13</xdr:row>
          <xdr:rowOff>38100</xdr:rowOff>
        </xdr:to>
        <xdr:sp macro="" textlink="">
          <xdr:nvSpPr>
            <xdr:cNvPr id="9528" name="Check Box 312" hidden="1">
              <a:extLst>
                <a:ext uri="{63B3BB69-23CF-44E3-9099-C40C66FF867C}">
                  <a14:compatExt spid="_x0000_s9528"/>
                </a:ext>
                <a:ext uri="{FF2B5EF4-FFF2-40B4-BE49-F238E27FC236}">
                  <a16:creationId xmlns:a16="http://schemas.microsoft.com/office/drawing/2014/main" id="{00000000-0008-0000-0600-00003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30</xdr:row>
          <xdr:rowOff>19050</xdr:rowOff>
        </xdr:from>
        <xdr:to>
          <xdr:col>88</xdr:col>
          <xdr:colOff>28575</xdr:colOff>
          <xdr:row>30</xdr:row>
          <xdr:rowOff>190500</xdr:rowOff>
        </xdr:to>
        <xdr:sp macro="" textlink="">
          <xdr:nvSpPr>
            <xdr:cNvPr id="9529" name="Check Box 313" hidden="1">
              <a:extLst>
                <a:ext uri="{63B3BB69-23CF-44E3-9099-C40C66FF867C}">
                  <a14:compatExt spid="_x0000_s9529"/>
                </a:ext>
                <a:ext uri="{FF2B5EF4-FFF2-40B4-BE49-F238E27FC236}">
                  <a16:creationId xmlns:a16="http://schemas.microsoft.com/office/drawing/2014/main" id="{00000000-0008-0000-0600-00003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38100</xdr:colOff>
          <xdr:row>30</xdr:row>
          <xdr:rowOff>19050</xdr:rowOff>
        </xdr:from>
        <xdr:to>
          <xdr:col>92</xdr:col>
          <xdr:colOff>9525</xdr:colOff>
          <xdr:row>30</xdr:row>
          <xdr:rowOff>190500</xdr:rowOff>
        </xdr:to>
        <xdr:sp macro="" textlink="">
          <xdr:nvSpPr>
            <xdr:cNvPr id="9530" name="Check Box 314" hidden="1">
              <a:extLst>
                <a:ext uri="{63B3BB69-23CF-44E3-9099-C40C66FF867C}">
                  <a14:compatExt spid="_x0000_s9530"/>
                </a:ext>
                <a:ext uri="{FF2B5EF4-FFF2-40B4-BE49-F238E27FC236}">
                  <a16:creationId xmlns:a16="http://schemas.microsoft.com/office/drawing/2014/main" id="{00000000-0008-0000-0600-00003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57150</xdr:colOff>
          <xdr:row>12</xdr:row>
          <xdr:rowOff>0</xdr:rowOff>
        </xdr:from>
        <xdr:to>
          <xdr:col>90</xdr:col>
          <xdr:colOff>66675</xdr:colOff>
          <xdr:row>13</xdr:row>
          <xdr:rowOff>28575</xdr:rowOff>
        </xdr:to>
        <xdr:sp macro="" textlink="">
          <xdr:nvSpPr>
            <xdr:cNvPr id="9531" name="Check Box 315" hidden="1">
              <a:extLst>
                <a:ext uri="{63B3BB69-23CF-44E3-9099-C40C66FF867C}">
                  <a14:compatExt spid="_x0000_s9531"/>
                </a:ext>
                <a:ext uri="{FF2B5EF4-FFF2-40B4-BE49-F238E27FC236}">
                  <a16:creationId xmlns:a16="http://schemas.microsoft.com/office/drawing/2014/main" id="{00000000-0008-0000-06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76200</xdr:colOff>
          <xdr:row>13</xdr:row>
          <xdr:rowOff>28575</xdr:rowOff>
        </xdr:from>
        <xdr:to>
          <xdr:col>86</xdr:col>
          <xdr:colOff>57150</xdr:colOff>
          <xdr:row>13</xdr:row>
          <xdr:rowOff>190500</xdr:rowOff>
        </xdr:to>
        <xdr:sp macro="" textlink="">
          <xdr:nvSpPr>
            <xdr:cNvPr id="9532" name="Check Box 316" hidden="1">
              <a:extLst>
                <a:ext uri="{63B3BB69-23CF-44E3-9099-C40C66FF867C}">
                  <a14:compatExt spid="_x0000_s9532"/>
                </a:ext>
                <a:ext uri="{FF2B5EF4-FFF2-40B4-BE49-F238E27FC236}">
                  <a16:creationId xmlns:a16="http://schemas.microsoft.com/office/drawing/2014/main" id="{00000000-0008-0000-0600-00003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57150</xdr:colOff>
          <xdr:row>13</xdr:row>
          <xdr:rowOff>28575</xdr:rowOff>
        </xdr:from>
        <xdr:to>
          <xdr:col>90</xdr:col>
          <xdr:colOff>38100</xdr:colOff>
          <xdr:row>13</xdr:row>
          <xdr:rowOff>200025</xdr:rowOff>
        </xdr:to>
        <xdr:sp macro="" textlink="">
          <xdr:nvSpPr>
            <xdr:cNvPr id="9533" name="Check Box 317" hidden="1">
              <a:extLst>
                <a:ext uri="{63B3BB69-23CF-44E3-9099-C40C66FF867C}">
                  <a14:compatExt spid="_x0000_s9533"/>
                </a:ext>
                <a:ext uri="{FF2B5EF4-FFF2-40B4-BE49-F238E27FC236}">
                  <a16:creationId xmlns:a16="http://schemas.microsoft.com/office/drawing/2014/main" id="{00000000-0008-0000-06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76200</xdr:colOff>
          <xdr:row>15</xdr:row>
          <xdr:rowOff>19050</xdr:rowOff>
        </xdr:from>
        <xdr:to>
          <xdr:col>86</xdr:col>
          <xdr:colOff>57150</xdr:colOff>
          <xdr:row>15</xdr:row>
          <xdr:rowOff>180975</xdr:rowOff>
        </xdr:to>
        <xdr:sp macro="" textlink="">
          <xdr:nvSpPr>
            <xdr:cNvPr id="9534" name="Check Box 318" hidden="1">
              <a:extLst>
                <a:ext uri="{63B3BB69-23CF-44E3-9099-C40C66FF867C}">
                  <a14:compatExt spid="_x0000_s9534"/>
                </a:ext>
                <a:ext uri="{FF2B5EF4-FFF2-40B4-BE49-F238E27FC236}">
                  <a16:creationId xmlns:a16="http://schemas.microsoft.com/office/drawing/2014/main" id="{00000000-0008-0000-0600-00003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57150</xdr:colOff>
          <xdr:row>15</xdr:row>
          <xdr:rowOff>19050</xdr:rowOff>
        </xdr:from>
        <xdr:to>
          <xdr:col>90</xdr:col>
          <xdr:colOff>28575</xdr:colOff>
          <xdr:row>15</xdr:row>
          <xdr:rowOff>180975</xdr:rowOff>
        </xdr:to>
        <xdr:sp macro="" textlink="">
          <xdr:nvSpPr>
            <xdr:cNvPr id="9535" name="Check Box 319" hidden="1">
              <a:extLst>
                <a:ext uri="{63B3BB69-23CF-44E3-9099-C40C66FF867C}">
                  <a14:compatExt spid="_x0000_s9535"/>
                </a:ext>
                <a:ext uri="{FF2B5EF4-FFF2-40B4-BE49-F238E27FC236}">
                  <a16:creationId xmlns:a16="http://schemas.microsoft.com/office/drawing/2014/main" id="{00000000-0008-0000-06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19050</xdr:colOff>
          <xdr:row>16</xdr:row>
          <xdr:rowOff>28575</xdr:rowOff>
        </xdr:from>
        <xdr:to>
          <xdr:col>89</xdr:col>
          <xdr:colOff>38100</xdr:colOff>
          <xdr:row>16</xdr:row>
          <xdr:rowOff>171450</xdr:rowOff>
        </xdr:to>
        <xdr:sp macro="" textlink="">
          <xdr:nvSpPr>
            <xdr:cNvPr id="9536" name="Check Box 320" hidden="1">
              <a:extLst>
                <a:ext uri="{63B3BB69-23CF-44E3-9099-C40C66FF867C}">
                  <a14:compatExt spid="_x0000_s9536"/>
                </a:ext>
                <a:ext uri="{FF2B5EF4-FFF2-40B4-BE49-F238E27FC236}">
                  <a16:creationId xmlns:a16="http://schemas.microsoft.com/office/drawing/2014/main" id="{00000000-0008-0000-06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85725</xdr:colOff>
          <xdr:row>16</xdr:row>
          <xdr:rowOff>19050</xdr:rowOff>
        </xdr:from>
        <xdr:to>
          <xdr:col>92</xdr:col>
          <xdr:colOff>57150</xdr:colOff>
          <xdr:row>16</xdr:row>
          <xdr:rowOff>190500</xdr:rowOff>
        </xdr:to>
        <xdr:sp macro="" textlink="">
          <xdr:nvSpPr>
            <xdr:cNvPr id="9537" name="Check Box 321" hidden="1">
              <a:extLst>
                <a:ext uri="{63B3BB69-23CF-44E3-9099-C40C66FF867C}">
                  <a14:compatExt spid="_x0000_s9537"/>
                </a:ext>
                <a:ext uri="{FF2B5EF4-FFF2-40B4-BE49-F238E27FC236}">
                  <a16:creationId xmlns:a16="http://schemas.microsoft.com/office/drawing/2014/main" id="{00000000-0008-0000-0600-00004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76200</xdr:colOff>
          <xdr:row>12</xdr:row>
          <xdr:rowOff>0</xdr:rowOff>
        </xdr:from>
        <xdr:to>
          <xdr:col>86</xdr:col>
          <xdr:colOff>85725</xdr:colOff>
          <xdr:row>13</xdr:row>
          <xdr:rowOff>19050</xdr:rowOff>
        </xdr:to>
        <xdr:sp macro="" textlink="">
          <xdr:nvSpPr>
            <xdr:cNvPr id="9538" name="Check Box 322" hidden="1">
              <a:extLst>
                <a:ext uri="{63B3BB69-23CF-44E3-9099-C40C66FF867C}">
                  <a14:compatExt spid="_x0000_s9538"/>
                </a:ext>
                <a:ext uri="{FF2B5EF4-FFF2-40B4-BE49-F238E27FC236}">
                  <a16:creationId xmlns:a16="http://schemas.microsoft.com/office/drawing/2014/main" id="{00000000-0008-0000-0600-00004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76200</xdr:colOff>
          <xdr:row>14</xdr:row>
          <xdr:rowOff>28575</xdr:rowOff>
        </xdr:from>
        <xdr:to>
          <xdr:col>86</xdr:col>
          <xdr:colOff>57150</xdr:colOff>
          <xdr:row>14</xdr:row>
          <xdr:rowOff>190500</xdr:rowOff>
        </xdr:to>
        <xdr:sp macro="" textlink="">
          <xdr:nvSpPr>
            <xdr:cNvPr id="9539" name="Check Box 323" hidden="1">
              <a:extLst>
                <a:ext uri="{63B3BB69-23CF-44E3-9099-C40C66FF867C}">
                  <a14:compatExt spid="_x0000_s9539"/>
                </a:ext>
                <a:ext uri="{FF2B5EF4-FFF2-40B4-BE49-F238E27FC236}">
                  <a16:creationId xmlns:a16="http://schemas.microsoft.com/office/drawing/2014/main" id="{00000000-0008-0000-0600-00004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66675</xdr:colOff>
          <xdr:row>14</xdr:row>
          <xdr:rowOff>28575</xdr:rowOff>
        </xdr:from>
        <xdr:to>
          <xdr:col>90</xdr:col>
          <xdr:colOff>38100</xdr:colOff>
          <xdr:row>14</xdr:row>
          <xdr:rowOff>190500</xdr:rowOff>
        </xdr:to>
        <xdr:sp macro="" textlink="">
          <xdr:nvSpPr>
            <xdr:cNvPr id="9540" name="Check Box 324" hidden="1">
              <a:extLst>
                <a:ext uri="{63B3BB69-23CF-44E3-9099-C40C66FF867C}">
                  <a14:compatExt spid="_x0000_s9540"/>
                </a:ext>
                <a:ext uri="{FF2B5EF4-FFF2-40B4-BE49-F238E27FC236}">
                  <a16:creationId xmlns:a16="http://schemas.microsoft.com/office/drawing/2014/main" id="{00000000-0008-0000-0600-00004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13</xdr:row>
          <xdr:rowOff>19050</xdr:rowOff>
        </xdr:from>
        <xdr:to>
          <xdr:col>87</xdr:col>
          <xdr:colOff>114300</xdr:colOff>
          <xdr:row>13</xdr:row>
          <xdr:rowOff>190500</xdr:rowOff>
        </xdr:to>
        <xdr:sp macro="" textlink="">
          <xdr:nvSpPr>
            <xdr:cNvPr id="9541" name="Check Box 325" hidden="1">
              <a:extLst>
                <a:ext uri="{63B3BB69-23CF-44E3-9099-C40C66FF867C}">
                  <a14:compatExt spid="_x0000_s9541"/>
                </a:ext>
                <a:ext uri="{FF2B5EF4-FFF2-40B4-BE49-F238E27FC236}">
                  <a16:creationId xmlns:a16="http://schemas.microsoft.com/office/drawing/2014/main" id="{00000000-0008-0000-06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28575</xdr:colOff>
          <xdr:row>13</xdr:row>
          <xdr:rowOff>19050</xdr:rowOff>
        </xdr:from>
        <xdr:to>
          <xdr:col>92</xdr:col>
          <xdr:colOff>0</xdr:colOff>
          <xdr:row>13</xdr:row>
          <xdr:rowOff>190500</xdr:rowOff>
        </xdr:to>
        <xdr:sp macro="" textlink="">
          <xdr:nvSpPr>
            <xdr:cNvPr id="9542" name="Check Box 326" hidden="1">
              <a:extLst>
                <a:ext uri="{63B3BB69-23CF-44E3-9099-C40C66FF867C}">
                  <a14:compatExt spid="_x0000_s9542"/>
                </a:ext>
                <a:ext uri="{FF2B5EF4-FFF2-40B4-BE49-F238E27FC236}">
                  <a16:creationId xmlns:a16="http://schemas.microsoft.com/office/drawing/2014/main" id="{00000000-0008-0000-06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oneCellAnchor>
    <xdr:from>
      <xdr:col>90</xdr:col>
      <xdr:colOff>87039</xdr:colOff>
      <xdr:row>30</xdr:row>
      <xdr:rowOff>19050</xdr:rowOff>
    </xdr:from>
    <xdr:ext cx="219074" cy="171450"/>
    <xdr:sp macro="" textlink="">
      <xdr:nvSpPr>
        <xdr:cNvPr id="43" name="Check Box 17" hidden="1">
          <a:extLst>
            <a:ext uri="{63B3BB69-23CF-44E3-9099-C40C66FF867C}">
              <a14:compatExt xmlns:a14="http://schemas.microsoft.com/office/drawing/2010/main" spid="_x0000_s28689"/>
            </a:ext>
            <a:ext uri="{FF2B5EF4-FFF2-40B4-BE49-F238E27FC236}">
              <a16:creationId xmlns:a16="http://schemas.microsoft.com/office/drawing/2014/main" id="{CE8F1848-646E-4EE6-8CB0-715CDEEC0648}"/>
            </a:ext>
          </a:extLst>
        </xdr:cNvPr>
        <xdr:cNvSpPr/>
      </xdr:nvSpPr>
      <xdr:spPr bwMode="auto">
        <a:xfrm>
          <a:off x="4506639" y="6343650"/>
          <a:ext cx="21907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86</xdr:col>
          <xdr:colOff>19050</xdr:colOff>
          <xdr:row>13</xdr:row>
          <xdr:rowOff>19050</xdr:rowOff>
        </xdr:from>
        <xdr:to>
          <xdr:col>87</xdr:col>
          <xdr:colOff>114300</xdr:colOff>
          <xdr:row>13</xdr:row>
          <xdr:rowOff>190500</xdr:rowOff>
        </xdr:to>
        <xdr:sp macro="" textlink="">
          <xdr:nvSpPr>
            <xdr:cNvPr id="9543" name="Check Box 327" hidden="1">
              <a:extLst>
                <a:ext uri="{63B3BB69-23CF-44E3-9099-C40C66FF867C}">
                  <a14:compatExt spid="_x0000_s9543"/>
                </a:ext>
                <a:ext uri="{FF2B5EF4-FFF2-40B4-BE49-F238E27FC236}">
                  <a16:creationId xmlns:a16="http://schemas.microsoft.com/office/drawing/2014/main" id="{00000000-0008-0000-06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28575</xdr:colOff>
          <xdr:row>13</xdr:row>
          <xdr:rowOff>19050</xdr:rowOff>
        </xdr:from>
        <xdr:to>
          <xdr:col>92</xdr:col>
          <xdr:colOff>0</xdr:colOff>
          <xdr:row>13</xdr:row>
          <xdr:rowOff>190500</xdr:rowOff>
        </xdr:to>
        <xdr:sp macro="" textlink="">
          <xdr:nvSpPr>
            <xdr:cNvPr id="9544" name="Check Box 328" hidden="1">
              <a:extLst>
                <a:ext uri="{63B3BB69-23CF-44E3-9099-C40C66FF867C}">
                  <a14:compatExt spid="_x0000_s9544"/>
                </a:ext>
                <a:ext uri="{FF2B5EF4-FFF2-40B4-BE49-F238E27FC236}">
                  <a16:creationId xmlns:a16="http://schemas.microsoft.com/office/drawing/2014/main" id="{00000000-0008-0000-06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30</xdr:row>
          <xdr:rowOff>28575</xdr:rowOff>
        </xdr:from>
        <xdr:to>
          <xdr:col>88</xdr:col>
          <xdr:colOff>28575</xdr:colOff>
          <xdr:row>30</xdr:row>
          <xdr:rowOff>200025</xdr:rowOff>
        </xdr:to>
        <xdr:sp macro="" textlink="">
          <xdr:nvSpPr>
            <xdr:cNvPr id="9545" name="Check Box 329" hidden="1">
              <a:extLst>
                <a:ext uri="{63B3BB69-23CF-44E3-9099-C40C66FF867C}">
                  <a14:compatExt spid="_x0000_s9545"/>
                </a:ext>
                <a:ext uri="{FF2B5EF4-FFF2-40B4-BE49-F238E27FC236}">
                  <a16:creationId xmlns:a16="http://schemas.microsoft.com/office/drawing/2014/main" id="{00000000-0008-0000-0600-00004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47625</xdr:colOff>
          <xdr:row>30</xdr:row>
          <xdr:rowOff>19050</xdr:rowOff>
        </xdr:from>
        <xdr:to>
          <xdr:col>92</xdr:col>
          <xdr:colOff>19050</xdr:colOff>
          <xdr:row>30</xdr:row>
          <xdr:rowOff>190500</xdr:rowOff>
        </xdr:to>
        <xdr:sp macro="" textlink="">
          <xdr:nvSpPr>
            <xdr:cNvPr id="9546" name="Check Box 330" hidden="1">
              <a:extLst>
                <a:ext uri="{63B3BB69-23CF-44E3-9099-C40C66FF867C}">
                  <a14:compatExt spid="_x0000_s9546"/>
                </a:ext>
                <a:ext uri="{FF2B5EF4-FFF2-40B4-BE49-F238E27FC236}">
                  <a16:creationId xmlns:a16="http://schemas.microsoft.com/office/drawing/2014/main" id="{00000000-0008-0000-0600-00004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13</xdr:row>
          <xdr:rowOff>38100</xdr:rowOff>
        </xdr:from>
        <xdr:to>
          <xdr:col>88</xdr:col>
          <xdr:colOff>38100</xdr:colOff>
          <xdr:row>13</xdr:row>
          <xdr:rowOff>190500</xdr:rowOff>
        </xdr:to>
        <xdr:sp macro="" textlink="">
          <xdr:nvSpPr>
            <xdr:cNvPr id="9547" name="Check Box 331" hidden="1">
              <a:extLst>
                <a:ext uri="{63B3BB69-23CF-44E3-9099-C40C66FF867C}">
                  <a14:compatExt spid="_x0000_s9547"/>
                </a:ext>
                <a:ext uri="{FF2B5EF4-FFF2-40B4-BE49-F238E27FC236}">
                  <a16:creationId xmlns:a16="http://schemas.microsoft.com/office/drawing/2014/main" id="{00000000-0008-0000-0600-00004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47625</xdr:colOff>
          <xdr:row>13</xdr:row>
          <xdr:rowOff>38100</xdr:rowOff>
        </xdr:from>
        <xdr:to>
          <xdr:col>92</xdr:col>
          <xdr:colOff>28575</xdr:colOff>
          <xdr:row>13</xdr:row>
          <xdr:rowOff>190500</xdr:rowOff>
        </xdr:to>
        <xdr:sp macro="" textlink="">
          <xdr:nvSpPr>
            <xdr:cNvPr id="9548" name="Check Box 332" hidden="1">
              <a:extLst>
                <a:ext uri="{63B3BB69-23CF-44E3-9099-C40C66FF867C}">
                  <a14:compatExt spid="_x0000_s9548"/>
                </a:ext>
                <a:ext uri="{FF2B5EF4-FFF2-40B4-BE49-F238E27FC236}">
                  <a16:creationId xmlns:a16="http://schemas.microsoft.com/office/drawing/2014/main" id="{00000000-0008-0000-06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30</xdr:row>
          <xdr:rowOff>19050</xdr:rowOff>
        </xdr:from>
        <xdr:to>
          <xdr:col>87</xdr:col>
          <xdr:colOff>114300</xdr:colOff>
          <xdr:row>30</xdr:row>
          <xdr:rowOff>190500</xdr:rowOff>
        </xdr:to>
        <xdr:sp macro="" textlink="">
          <xdr:nvSpPr>
            <xdr:cNvPr id="9549" name="Check Box 333" hidden="1">
              <a:extLst>
                <a:ext uri="{63B3BB69-23CF-44E3-9099-C40C66FF867C}">
                  <a14:compatExt spid="_x0000_s9549"/>
                </a:ext>
                <a:ext uri="{FF2B5EF4-FFF2-40B4-BE49-F238E27FC236}">
                  <a16:creationId xmlns:a16="http://schemas.microsoft.com/office/drawing/2014/main" id="{00000000-0008-0000-0600-00004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28575</xdr:colOff>
          <xdr:row>30</xdr:row>
          <xdr:rowOff>19050</xdr:rowOff>
        </xdr:from>
        <xdr:to>
          <xdr:col>92</xdr:col>
          <xdr:colOff>0</xdr:colOff>
          <xdr:row>30</xdr:row>
          <xdr:rowOff>190500</xdr:rowOff>
        </xdr:to>
        <xdr:sp macro="" textlink="">
          <xdr:nvSpPr>
            <xdr:cNvPr id="9550" name="Check Box 334" hidden="1">
              <a:extLst>
                <a:ext uri="{63B3BB69-23CF-44E3-9099-C40C66FF867C}">
                  <a14:compatExt spid="_x0000_s9550"/>
                </a:ext>
                <a:ext uri="{FF2B5EF4-FFF2-40B4-BE49-F238E27FC236}">
                  <a16:creationId xmlns:a16="http://schemas.microsoft.com/office/drawing/2014/main" id="{00000000-0008-0000-0600-00004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30</xdr:row>
          <xdr:rowOff>38100</xdr:rowOff>
        </xdr:from>
        <xdr:to>
          <xdr:col>88</xdr:col>
          <xdr:colOff>38100</xdr:colOff>
          <xdr:row>30</xdr:row>
          <xdr:rowOff>190500</xdr:rowOff>
        </xdr:to>
        <xdr:sp macro="" textlink="">
          <xdr:nvSpPr>
            <xdr:cNvPr id="9551" name="Check Box 335" hidden="1">
              <a:extLst>
                <a:ext uri="{63B3BB69-23CF-44E3-9099-C40C66FF867C}">
                  <a14:compatExt spid="_x0000_s9551"/>
                </a:ext>
                <a:ext uri="{FF2B5EF4-FFF2-40B4-BE49-F238E27FC236}">
                  <a16:creationId xmlns:a16="http://schemas.microsoft.com/office/drawing/2014/main" id="{00000000-0008-0000-0600-00004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47625</xdr:colOff>
          <xdr:row>30</xdr:row>
          <xdr:rowOff>38100</xdr:rowOff>
        </xdr:from>
        <xdr:to>
          <xdr:col>92</xdr:col>
          <xdr:colOff>28575</xdr:colOff>
          <xdr:row>30</xdr:row>
          <xdr:rowOff>190500</xdr:rowOff>
        </xdr:to>
        <xdr:sp macro="" textlink="">
          <xdr:nvSpPr>
            <xdr:cNvPr id="9552" name="Check Box 336" hidden="1">
              <a:extLst>
                <a:ext uri="{63B3BB69-23CF-44E3-9099-C40C66FF867C}">
                  <a14:compatExt spid="_x0000_s9552"/>
                </a:ext>
                <a:ext uri="{FF2B5EF4-FFF2-40B4-BE49-F238E27FC236}">
                  <a16:creationId xmlns:a16="http://schemas.microsoft.com/office/drawing/2014/main" id="{00000000-0008-0000-0600-00005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103</xdr:col>
      <xdr:colOff>57150</xdr:colOff>
      <xdr:row>11</xdr:row>
      <xdr:rowOff>194582</xdr:rowOff>
    </xdr:from>
    <xdr:ext cx="276225" cy="255932"/>
    <xdr:sp macro="" textlink="">
      <xdr:nvSpPr>
        <xdr:cNvPr id="44" name="Check Box 29" hidden="1">
          <a:extLst>
            <a:ext uri="{63B3BB69-23CF-44E3-9099-C40C66FF867C}">
              <a14:compatExt xmlns:a14="http://schemas.microsoft.com/office/drawing/2010/main" spid="_x0000_s28701"/>
            </a:ext>
            <a:ext uri="{FF2B5EF4-FFF2-40B4-BE49-F238E27FC236}">
              <a16:creationId xmlns:a16="http://schemas.microsoft.com/office/drawing/2014/main" id="{0B7D8BB3-550A-43C5-BA31-95FA49D111FB}"/>
            </a:ext>
          </a:extLst>
        </xdr:cNvPr>
        <xdr:cNvSpPr/>
      </xdr:nvSpPr>
      <xdr:spPr bwMode="auto">
        <a:xfrm>
          <a:off x="6210300" y="2775857"/>
          <a:ext cx="276225" cy="255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104</xdr:col>
      <xdr:colOff>57150</xdr:colOff>
      <xdr:row>13</xdr:row>
      <xdr:rowOff>28575</xdr:rowOff>
    </xdr:from>
    <xdr:ext cx="228600" cy="171450"/>
    <xdr:sp macro="" textlink="">
      <xdr:nvSpPr>
        <xdr:cNvPr id="45" name="Check Box 10" hidden="1">
          <a:extLst>
            <a:ext uri="{63B3BB69-23CF-44E3-9099-C40C66FF867C}">
              <a14:compatExt xmlns:a14="http://schemas.microsoft.com/office/drawing/2010/main" spid="_x0000_s28682"/>
            </a:ext>
            <a:ext uri="{FF2B5EF4-FFF2-40B4-BE49-F238E27FC236}">
              <a16:creationId xmlns:a16="http://schemas.microsoft.com/office/drawing/2014/main" id="{34C04153-B422-46C6-9132-C2EB16209FC5}"/>
            </a:ext>
          </a:extLst>
        </xdr:cNvPr>
        <xdr:cNvSpPr/>
      </xdr:nvSpPr>
      <xdr:spPr bwMode="auto">
        <a:xfrm>
          <a:off x="6334125" y="3028950"/>
          <a:ext cx="228600" cy="171450"/>
        </a:xfrm>
        <a:prstGeom prst="rect">
          <a:avLst/>
        </a:prstGeom>
        <a:noFill/>
        <a:ln w="9525">
          <a:miter lim="800000"/>
          <a:headEnd/>
          <a:tailEnd/>
        </a:ln>
      </xdr:spPr>
    </xdr:sp>
    <xdr:clientData/>
  </xdr:oneCellAnchor>
  <xdr:oneCellAnchor>
    <xdr:from>
      <xdr:col>104</xdr:col>
      <xdr:colOff>73244</xdr:colOff>
      <xdr:row>15</xdr:row>
      <xdr:rowOff>19050</xdr:rowOff>
    </xdr:from>
    <xdr:ext cx="219075" cy="161925"/>
    <xdr:sp macro="" textlink="">
      <xdr:nvSpPr>
        <xdr:cNvPr id="46" name="Check Box 8" hidden="1">
          <a:extLst>
            <a:ext uri="{63B3BB69-23CF-44E3-9099-C40C66FF867C}">
              <a14:compatExt xmlns:a14="http://schemas.microsoft.com/office/drawing/2010/main" spid="_x0000_s28680"/>
            </a:ext>
            <a:ext uri="{FF2B5EF4-FFF2-40B4-BE49-F238E27FC236}">
              <a16:creationId xmlns:a16="http://schemas.microsoft.com/office/drawing/2014/main" id="{97C60255-1894-4683-B6D7-EEE2B57C1CE9}"/>
            </a:ext>
          </a:extLst>
        </xdr:cNvPr>
        <xdr:cNvSpPr/>
      </xdr:nvSpPr>
      <xdr:spPr bwMode="auto">
        <a:xfrm>
          <a:off x="6350219" y="34385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94</xdr:col>
          <xdr:colOff>28575</xdr:colOff>
          <xdr:row>11</xdr:row>
          <xdr:rowOff>200025</xdr:rowOff>
        </xdr:from>
        <xdr:to>
          <xdr:col>96</xdr:col>
          <xdr:colOff>47625</xdr:colOff>
          <xdr:row>13</xdr:row>
          <xdr:rowOff>28575</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6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57150</xdr:colOff>
          <xdr:row>11</xdr:row>
          <xdr:rowOff>200025</xdr:rowOff>
        </xdr:from>
        <xdr:to>
          <xdr:col>105</xdr:col>
          <xdr:colOff>85725</xdr:colOff>
          <xdr:row>13</xdr:row>
          <xdr:rowOff>38100</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6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28575</xdr:colOff>
          <xdr:row>12</xdr:row>
          <xdr:rowOff>0</xdr:rowOff>
        </xdr:from>
        <xdr:to>
          <xdr:col>96</xdr:col>
          <xdr:colOff>38100</xdr:colOff>
          <xdr:row>13</xdr:row>
          <xdr:rowOff>38100</xdr:rowOff>
        </xdr:to>
        <xdr:sp macro="" textlink="">
          <xdr:nvSpPr>
            <xdr:cNvPr id="9555" name="Check Box 339" hidden="1">
              <a:extLst>
                <a:ext uri="{63B3BB69-23CF-44E3-9099-C40C66FF867C}">
                  <a14:compatExt spid="_x0000_s9555"/>
                </a:ext>
                <a:ext uri="{FF2B5EF4-FFF2-40B4-BE49-F238E27FC236}">
                  <a16:creationId xmlns:a16="http://schemas.microsoft.com/office/drawing/2014/main" id="{00000000-0008-0000-06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57150</xdr:colOff>
          <xdr:row>30</xdr:row>
          <xdr:rowOff>19050</xdr:rowOff>
        </xdr:from>
        <xdr:to>
          <xdr:col>104</xdr:col>
          <xdr:colOff>28575</xdr:colOff>
          <xdr:row>30</xdr:row>
          <xdr:rowOff>190500</xdr:rowOff>
        </xdr:to>
        <xdr:sp macro="" textlink="">
          <xdr:nvSpPr>
            <xdr:cNvPr id="9556" name="Check Box 340" hidden="1">
              <a:extLst>
                <a:ext uri="{63B3BB69-23CF-44E3-9099-C40C66FF867C}">
                  <a14:compatExt spid="_x0000_s9556"/>
                </a:ext>
                <a:ext uri="{FF2B5EF4-FFF2-40B4-BE49-F238E27FC236}">
                  <a16:creationId xmlns:a16="http://schemas.microsoft.com/office/drawing/2014/main" id="{00000000-0008-0000-06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38100</xdr:colOff>
          <xdr:row>30</xdr:row>
          <xdr:rowOff>19050</xdr:rowOff>
        </xdr:from>
        <xdr:to>
          <xdr:col>108</xdr:col>
          <xdr:colOff>9525</xdr:colOff>
          <xdr:row>30</xdr:row>
          <xdr:rowOff>190500</xdr:rowOff>
        </xdr:to>
        <xdr:sp macro="" textlink="">
          <xdr:nvSpPr>
            <xdr:cNvPr id="9557" name="Check Box 341" hidden="1">
              <a:extLst>
                <a:ext uri="{63B3BB69-23CF-44E3-9099-C40C66FF867C}">
                  <a14:compatExt spid="_x0000_s9557"/>
                </a:ext>
                <a:ext uri="{FF2B5EF4-FFF2-40B4-BE49-F238E27FC236}">
                  <a16:creationId xmlns:a16="http://schemas.microsoft.com/office/drawing/2014/main" id="{00000000-0008-0000-0600-00005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57150</xdr:colOff>
          <xdr:row>12</xdr:row>
          <xdr:rowOff>0</xdr:rowOff>
        </xdr:from>
        <xdr:to>
          <xdr:col>106</xdr:col>
          <xdr:colOff>66675</xdr:colOff>
          <xdr:row>13</xdr:row>
          <xdr:rowOff>28575</xdr:rowOff>
        </xdr:to>
        <xdr:sp macro="" textlink="">
          <xdr:nvSpPr>
            <xdr:cNvPr id="9558" name="Check Box 342" hidden="1">
              <a:extLst>
                <a:ext uri="{63B3BB69-23CF-44E3-9099-C40C66FF867C}">
                  <a14:compatExt spid="_x0000_s9558"/>
                </a:ext>
                <a:ext uri="{FF2B5EF4-FFF2-40B4-BE49-F238E27FC236}">
                  <a16:creationId xmlns:a16="http://schemas.microsoft.com/office/drawing/2014/main" id="{00000000-0008-0000-0600-00005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76200</xdr:colOff>
          <xdr:row>13</xdr:row>
          <xdr:rowOff>28575</xdr:rowOff>
        </xdr:from>
        <xdr:to>
          <xdr:col>102</xdr:col>
          <xdr:colOff>57150</xdr:colOff>
          <xdr:row>13</xdr:row>
          <xdr:rowOff>190500</xdr:rowOff>
        </xdr:to>
        <xdr:sp macro="" textlink="">
          <xdr:nvSpPr>
            <xdr:cNvPr id="9559" name="Check Box 343" hidden="1">
              <a:extLst>
                <a:ext uri="{63B3BB69-23CF-44E3-9099-C40C66FF867C}">
                  <a14:compatExt spid="_x0000_s9559"/>
                </a:ext>
                <a:ext uri="{FF2B5EF4-FFF2-40B4-BE49-F238E27FC236}">
                  <a16:creationId xmlns:a16="http://schemas.microsoft.com/office/drawing/2014/main" id="{00000000-0008-0000-06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57150</xdr:colOff>
          <xdr:row>13</xdr:row>
          <xdr:rowOff>28575</xdr:rowOff>
        </xdr:from>
        <xdr:to>
          <xdr:col>106</xdr:col>
          <xdr:colOff>38100</xdr:colOff>
          <xdr:row>13</xdr:row>
          <xdr:rowOff>200025</xdr:rowOff>
        </xdr:to>
        <xdr:sp macro="" textlink="">
          <xdr:nvSpPr>
            <xdr:cNvPr id="9560" name="Check Box 344" hidden="1">
              <a:extLst>
                <a:ext uri="{63B3BB69-23CF-44E3-9099-C40C66FF867C}">
                  <a14:compatExt spid="_x0000_s9560"/>
                </a:ext>
                <a:ext uri="{FF2B5EF4-FFF2-40B4-BE49-F238E27FC236}">
                  <a16:creationId xmlns:a16="http://schemas.microsoft.com/office/drawing/2014/main" id="{00000000-0008-0000-06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76200</xdr:colOff>
          <xdr:row>15</xdr:row>
          <xdr:rowOff>19050</xdr:rowOff>
        </xdr:from>
        <xdr:to>
          <xdr:col>102</xdr:col>
          <xdr:colOff>57150</xdr:colOff>
          <xdr:row>15</xdr:row>
          <xdr:rowOff>180975</xdr:rowOff>
        </xdr:to>
        <xdr:sp macro="" textlink="">
          <xdr:nvSpPr>
            <xdr:cNvPr id="9561" name="Check Box 345" hidden="1">
              <a:extLst>
                <a:ext uri="{63B3BB69-23CF-44E3-9099-C40C66FF867C}">
                  <a14:compatExt spid="_x0000_s9561"/>
                </a:ext>
                <a:ext uri="{FF2B5EF4-FFF2-40B4-BE49-F238E27FC236}">
                  <a16:creationId xmlns:a16="http://schemas.microsoft.com/office/drawing/2014/main" id="{00000000-0008-0000-06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57150</xdr:colOff>
          <xdr:row>15</xdr:row>
          <xdr:rowOff>19050</xdr:rowOff>
        </xdr:from>
        <xdr:to>
          <xdr:col>106</xdr:col>
          <xdr:colOff>28575</xdr:colOff>
          <xdr:row>15</xdr:row>
          <xdr:rowOff>180975</xdr:rowOff>
        </xdr:to>
        <xdr:sp macro="" textlink="">
          <xdr:nvSpPr>
            <xdr:cNvPr id="9562" name="Check Box 346" hidden="1">
              <a:extLst>
                <a:ext uri="{63B3BB69-23CF-44E3-9099-C40C66FF867C}">
                  <a14:compatExt spid="_x0000_s9562"/>
                </a:ext>
                <a:ext uri="{FF2B5EF4-FFF2-40B4-BE49-F238E27FC236}">
                  <a16:creationId xmlns:a16="http://schemas.microsoft.com/office/drawing/2014/main" id="{00000000-0008-0000-06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19050</xdr:colOff>
          <xdr:row>16</xdr:row>
          <xdr:rowOff>28575</xdr:rowOff>
        </xdr:from>
        <xdr:to>
          <xdr:col>105</xdr:col>
          <xdr:colOff>38100</xdr:colOff>
          <xdr:row>16</xdr:row>
          <xdr:rowOff>171450</xdr:rowOff>
        </xdr:to>
        <xdr:sp macro="" textlink="">
          <xdr:nvSpPr>
            <xdr:cNvPr id="9563" name="Check Box 347" hidden="1">
              <a:extLst>
                <a:ext uri="{63B3BB69-23CF-44E3-9099-C40C66FF867C}">
                  <a14:compatExt spid="_x0000_s9563"/>
                </a:ext>
                <a:ext uri="{FF2B5EF4-FFF2-40B4-BE49-F238E27FC236}">
                  <a16:creationId xmlns:a16="http://schemas.microsoft.com/office/drawing/2014/main" id="{00000000-0008-0000-0600-00005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85725</xdr:colOff>
          <xdr:row>16</xdr:row>
          <xdr:rowOff>19050</xdr:rowOff>
        </xdr:from>
        <xdr:to>
          <xdr:col>108</xdr:col>
          <xdr:colOff>57150</xdr:colOff>
          <xdr:row>16</xdr:row>
          <xdr:rowOff>190500</xdr:rowOff>
        </xdr:to>
        <xdr:sp macro="" textlink="">
          <xdr:nvSpPr>
            <xdr:cNvPr id="9564" name="Check Box 348" hidden="1">
              <a:extLst>
                <a:ext uri="{63B3BB69-23CF-44E3-9099-C40C66FF867C}">
                  <a14:compatExt spid="_x0000_s9564"/>
                </a:ext>
                <a:ext uri="{FF2B5EF4-FFF2-40B4-BE49-F238E27FC236}">
                  <a16:creationId xmlns:a16="http://schemas.microsoft.com/office/drawing/2014/main" id="{00000000-0008-0000-0600-00005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76200</xdr:colOff>
          <xdr:row>12</xdr:row>
          <xdr:rowOff>0</xdr:rowOff>
        </xdr:from>
        <xdr:to>
          <xdr:col>102</xdr:col>
          <xdr:colOff>85725</xdr:colOff>
          <xdr:row>13</xdr:row>
          <xdr:rowOff>19050</xdr:rowOff>
        </xdr:to>
        <xdr:sp macro="" textlink="">
          <xdr:nvSpPr>
            <xdr:cNvPr id="9565" name="Check Box 349" hidden="1">
              <a:extLst>
                <a:ext uri="{63B3BB69-23CF-44E3-9099-C40C66FF867C}">
                  <a14:compatExt spid="_x0000_s9565"/>
                </a:ext>
                <a:ext uri="{FF2B5EF4-FFF2-40B4-BE49-F238E27FC236}">
                  <a16:creationId xmlns:a16="http://schemas.microsoft.com/office/drawing/2014/main" id="{00000000-0008-0000-06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76200</xdr:colOff>
          <xdr:row>14</xdr:row>
          <xdr:rowOff>28575</xdr:rowOff>
        </xdr:from>
        <xdr:to>
          <xdr:col>102</xdr:col>
          <xdr:colOff>57150</xdr:colOff>
          <xdr:row>14</xdr:row>
          <xdr:rowOff>190500</xdr:rowOff>
        </xdr:to>
        <xdr:sp macro="" textlink="">
          <xdr:nvSpPr>
            <xdr:cNvPr id="9566" name="Check Box 350" hidden="1">
              <a:extLst>
                <a:ext uri="{63B3BB69-23CF-44E3-9099-C40C66FF867C}">
                  <a14:compatExt spid="_x0000_s9566"/>
                </a:ext>
                <a:ext uri="{FF2B5EF4-FFF2-40B4-BE49-F238E27FC236}">
                  <a16:creationId xmlns:a16="http://schemas.microsoft.com/office/drawing/2014/main" id="{00000000-0008-0000-06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66675</xdr:colOff>
          <xdr:row>14</xdr:row>
          <xdr:rowOff>28575</xdr:rowOff>
        </xdr:from>
        <xdr:to>
          <xdr:col>106</xdr:col>
          <xdr:colOff>38100</xdr:colOff>
          <xdr:row>14</xdr:row>
          <xdr:rowOff>190500</xdr:rowOff>
        </xdr:to>
        <xdr:sp macro="" textlink="">
          <xdr:nvSpPr>
            <xdr:cNvPr id="9567" name="Check Box 351" hidden="1">
              <a:extLst>
                <a:ext uri="{63B3BB69-23CF-44E3-9099-C40C66FF867C}">
                  <a14:compatExt spid="_x0000_s9567"/>
                </a:ext>
                <a:ext uri="{FF2B5EF4-FFF2-40B4-BE49-F238E27FC236}">
                  <a16:creationId xmlns:a16="http://schemas.microsoft.com/office/drawing/2014/main" id="{00000000-0008-0000-0600-00005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19050</xdr:colOff>
          <xdr:row>13</xdr:row>
          <xdr:rowOff>19050</xdr:rowOff>
        </xdr:from>
        <xdr:to>
          <xdr:col>103</xdr:col>
          <xdr:colOff>114300</xdr:colOff>
          <xdr:row>13</xdr:row>
          <xdr:rowOff>190500</xdr:rowOff>
        </xdr:to>
        <xdr:sp macro="" textlink="">
          <xdr:nvSpPr>
            <xdr:cNvPr id="9568" name="Check Box 352" hidden="1">
              <a:extLst>
                <a:ext uri="{63B3BB69-23CF-44E3-9099-C40C66FF867C}">
                  <a14:compatExt spid="_x0000_s9568"/>
                </a:ext>
                <a:ext uri="{FF2B5EF4-FFF2-40B4-BE49-F238E27FC236}">
                  <a16:creationId xmlns:a16="http://schemas.microsoft.com/office/drawing/2014/main" id="{00000000-0008-0000-0600-00006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28575</xdr:colOff>
          <xdr:row>13</xdr:row>
          <xdr:rowOff>19050</xdr:rowOff>
        </xdr:from>
        <xdr:to>
          <xdr:col>108</xdr:col>
          <xdr:colOff>0</xdr:colOff>
          <xdr:row>13</xdr:row>
          <xdr:rowOff>190500</xdr:rowOff>
        </xdr:to>
        <xdr:sp macro="" textlink="">
          <xdr:nvSpPr>
            <xdr:cNvPr id="9569" name="Check Box 353" hidden="1">
              <a:extLst>
                <a:ext uri="{63B3BB69-23CF-44E3-9099-C40C66FF867C}">
                  <a14:compatExt spid="_x0000_s9569"/>
                </a:ext>
                <a:ext uri="{FF2B5EF4-FFF2-40B4-BE49-F238E27FC236}">
                  <a16:creationId xmlns:a16="http://schemas.microsoft.com/office/drawing/2014/main" id="{00000000-0008-0000-0600-00006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oneCellAnchor>
    <xdr:from>
      <xdr:col>106</xdr:col>
      <xdr:colOff>87039</xdr:colOff>
      <xdr:row>30</xdr:row>
      <xdr:rowOff>19050</xdr:rowOff>
    </xdr:from>
    <xdr:ext cx="219074" cy="171450"/>
    <xdr:sp macro="" textlink="">
      <xdr:nvSpPr>
        <xdr:cNvPr id="47" name="Check Box 17" hidden="1">
          <a:extLst>
            <a:ext uri="{63B3BB69-23CF-44E3-9099-C40C66FF867C}">
              <a14:compatExt xmlns:a14="http://schemas.microsoft.com/office/drawing/2010/main" spid="_x0000_s28689"/>
            </a:ext>
            <a:ext uri="{FF2B5EF4-FFF2-40B4-BE49-F238E27FC236}">
              <a16:creationId xmlns:a16="http://schemas.microsoft.com/office/drawing/2014/main" id="{7E1387A8-55E3-4711-809E-73F9DE09D43D}"/>
            </a:ext>
          </a:extLst>
        </xdr:cNvPr>
        <xdr:cNvSpPr/>
      </xdr:nvSpPr>
      <xdr:spPr bwMode="auto">
        <a:xfrm>
          <a:off x="6611664" y="6343650"/>
          <a:ext cx="21907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102</xdr:col>
          <xdr:colOff>19050</xdr:colOff>
          <xdr:row>13</xdr:row>
          <xdr:rowOff>19050</xdr:rowOff>
        </xdr:from>
        <xdr:to>
          <xdr:col>103</xdr:col>
          <xdr:colOff>114300</xdr:colOff>
          <xdr:row>13</xdr:row>
          <xdr:rowOff>190500</xdr:rowOff>
        </xdr:to>
        <xdr:sp macro="" textlink="">
          <xdr:nvSpPr>
            <xdr:cNvPr id="9570" name="Check Box 354" hidden="1">
              <a:extLst>
                <a:ext uri="{63B3BB69-23CF-44E3-9099-C40C66FF867C}">
                  <a14:compatExt spid="_x0000_s9570"/>
                </a:ext>
                <a:ext uri="{FF2B5EF4-FFF2-40B4-BE49-F238E27FC236}">
                  <a16:creationId xmlns:a16="http://schemas.microsoft.com/office/drawing/2014/main" id="{00000000-0008-0000-0600-00006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28575</xdr:colOff>
          <xdr:row>13</xdr:row>
          <xdr:rowOff>19050</xdr:rowOff>
        </xdr:from>
        <xdr:to>
          <xdr:col>108</xdr:col>
          <xdr:colOff>0</xdr:colOff>
          <xdr:row>13</xdr:row>
          <xdr:rowOff>190500</xdr:rowOff>
        </xdr:to>
        <xdr:sp macro="" textlink="">
          <xdr:nvSpPr>
            <xdr:cNvPr id="9571" name="Check Box 355" hidden="1">
              <a:extLst>
                <a:ext uri="{63B3BB69-23CF-44E3-9099-C40C66FF867C}">
                  <a14:compatExt spid="_x0000_s9571"/>
                </a:ext>
                <a:ext uri="{FF2B5EF4-FFF2-40B4-BE49-F238E27FC236}">
                  <a16:creationId xmlns:a16="http://schemas.microsoft.com/office/drawing/2014/main" id="{00000000-0008-0000-0600-00006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57150</xdr:colOff>
          <xdr:row>30</xdr:row>
          <xdr:rowOff>28575</xdr:rowOff>
        </xdr:from>
        <xdr:to>
          <xdr:col>104</xdr:col>
          <xdr:colOff>28575</xdr:colOff>
          <xdr:row>30</xdr:row>
          <xdr:rowOff>200025</xdr:rowOff>
        </xdr:to>
        <xdr:sp macro="" textlink="">
          <xdr:nvSpPr>
            <xdr:cNvPr id="9572" name="Check Box 356" hidden="1">
              <a:extLst>
                <a:ext uri="{63B3BB69-23CF-44E3-9099-C40C66FF867C}">
                  <a14:compatExt spid="_x0000_s9572"/>
                </a:ext>
                <a:ext uri="{FF2B5EF4-FFF2-40B4-BE49-F238E27FC236}">
                  <a16:creationId xmlns:a16="http://schemas.microsoft.com/office/drawing/2014/main" id="{00000000-0008-0000-0600-00006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47625</xdr:colOff>
          <xdr:row>30</xdr:row>
          <xdr:rowOff>19050</xdr:rowOff>
        </xdr:from>
        <xdr:to>
          <xdr:col>108</xdr:col>
          <xdr:colOff>19050</xdr:colOff>
          <xdr:row>30</xdr:row>
          <xdr:rowOff>190500</xdr:rowOff>
        </xdr:to>
        <xdr:sp macro="" textlink="">
          <xdr:nvSpPr>
            <xdr:cNvPr id="9573" name="Check Box 357" hidden="1">
              <a:extLst>
                <a:ext uri="{63B3BB69-23CF-44E3-9099-C40C66FF867C}">
                  <a14:compatExt spid="_x0000_s9573"/>
                </a:ext>
                <a:ext uri="{FF2B5EF4-FFF2-40B4-BE49-F238E27FC236}">
                  <a16:creationId xmlns:a16="http://schemas.microsoft.com/office/drawing/2014/main" id="{00000000-0008-0000-0600-00006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57150</xdr:colOff>
          <xdr:row>13</xdr:row>
          <xdr:rowOff>38100</xdr:rowOff>
        </xdr:from>
        <xdr:to>
          <xdr:col>104</xdr:col>
          <xdr:colOff>38100</xdr:colOff>
          <xdr:row>13</xdr:row>
          <xdr:rowOff>190500</xdr:rowOff>
        </xdr:to>
        <xdr:sp macro="" textlink="">
          <xdr:nvSpPr>
            <xdr:cNvPr id="9574" name="Check Box 358" hidden="1">
              <a:extLst>
                <a:ext uri="{63B3BB69-23CF-44E3-9099-C40C66FF867C}">
                  <a14:compatExt spid="_x0000_s9574"/>
                </a:ext>
                <a:ext uri="{FF2B5EF4-FFF2-40B4-BE49-F238E27FC236}">
                  <a16:creationId xmlns:a16="http://schemas.microsoft.com/office/drawing/2014/main" id="{00000000-0008-0000-0600-00006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47625</xdr:colOff>
          <xdr:row>13</xdr:row>
          <xdr:rowOff>38100</xdr:rowOff>
        </xdr:from>
        <xdr:to>
          <xdr:col>108</xdr:col>
          <xdr:colOff>28575</xdr:colOff>
          <xdr:row>13</xdr:row>
          <xdr:rowOff>190500</xdr:rowOff>
        </xdr:to>
        <xdr:sp macro="" textlink="">
          <xdr:nvSpPr>
            <xdr:cNvPr id="9575" name="Check Box 359" hidden="1">
              <a:extLst>
                <a:ext uri="{63B3BB69-23CF-44E3-9099-C40C66FF867C}">
                  <a14:compatExt spid="_x0000_s9575"/>
                </a:ext>
                <a:ext uri="{FF2B5EF4-FFF2-40B4-BE49-F238E27FC236}">
                  <a16:creationId xmlns:a16="http://schemas.microsoft.com/office/drawing/2014/main" id="{00000000-0008-0000-0600-00006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19050</xdr:colOff>
          <xdr:row>30</xdr:row>
          <xdr:rowOff>19050</xdr:rowOff>
        </xdr:from>
        <xdr:to>
          <xdr:col>103</xdr:col>
          <xdr:colOff>114300</xdr:colOff>
          <xdr:row>30</xdr:row>
          <xdr:rowOff>190500</xdr:rowOff>
        </xdr:to>
        <xdr:sp macro="" textlink="">
          <xdr:nvSpPr>
            <xdr:cNvPr id="9576" name="Check Box 360" hidden="1">
              <a:extLst>
                <a:ext uri="{63B3BB69-23CF-44E3-9099-C40C66FF867C}">
                  <a14:compatExt spid="_x0000_s9576"/>
                </a:ext>
                <a:ext uri="{FF2B5EF4-FFF2-40B4-BE49-F238E27FC236}">
                  <a16:creationId xmlns:a16="http://schemas.microsoft.com/office/drawing/2014/main" id="{00000000-0008-0000-0600-00006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28575</xdr:colOff>
          <xdr:row>30</xdr:row>
          <xdr:rowOff>19050</xdr:rowOff>
        </xdr:from>
        <xdr:to>
          <xdr:col>108</xdr:col>
          <xdr:colOff>0</xdr:colOff>
          <xdr:row>30</xdr:row>
          <xdr:rowOff>190500</xdr:rowOff>
        </xdr:to>
        <xdr:sp macro="" textlink="">
          <xdr:nvSpPr>
            <xdr:cNvPr id="9577" name="Check Box 361" hidden="1">
              <a:extLst>
                <a:ext uri="{63B3BB69-23CF-44E3-9099-C40C66FF867C}">
                  <a14:compatExt spid="_x0000_s9577"/>
                </a:ext>
                <a:ext uri="{FF2B5EF4-FFF2-40B4-BE49-F238E27FC236}">
                  <a16:creationId xmlns:a16="http://schemas.microsoft.com/office/drawing/2014/main" id="{00000000-0008-0000-0600-00006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76200</xdr:colOff>
          <xdr:row>15</xdr:row>
          <xdr:rowOff>19050</xdr:rowOff>
        </xdr:from>
        <xdr:to>
          <xdr:col>70</xdr:col>
          <xdr:colOff>57150</xdr:colOff>
          <xdr:row>15</xdr:row>
          <xdr:rowOff>180975</xdr:rowOff>
        </xdr:to>
        <xdr:sp macro="" textlink="">
          <xdr:nvSpPr>
            <xdr:cNvPr id="9580" name="Check Box 364" hidden="1">
              <a:extLst>
                <a:ext uri="{63B3BB69-23CF-44E3-9099-C40C66FF867C}">
                  <a14:compatExt spid="_x0000_s9580"/>
                </a:ext>
                <a:ext uri="{FF2B5EF4-FFF2-40B4-BE49-F238E27FC236}">
                  <a16:creationId xmlns:a16="http://schemas.microsoft.com/office/drawing/2014/main" id="{00000000-0008-0000-0600-00006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xdr:twoCellAnchor editAs="absolute">
    <xdr:from>
      <xdr:col>49</xdr:col>
      <xdr:colOff>76200</xdr:colOff>
      <xdr:row>0</xdr:row>
      <xdr:rowOff>0</xdr:rowOff>
    </xdr:from>
    <xdr:to>
      <xdr:col>60</xdr:col>
      <xdr:colOff>82924</xdr:colOff>
      <xdr:row>1</xdr:row>
      <xdr:rowOff>180975</xdr:rowOff>
    </xdr:to>
    <xdr:sp macro="" textlink="">
      <xdr:nvSpPr>
        <xdr:cNvPr id="7" name="矢印: 左 6">
          <a:hlinkClick xmlns:r="http://schemas.openxmlformats.org/officeDocument/2006/relationships" r:id="rId1"/>
          <a:extLst>
            <a:ext uri="{FF2B5EF4-FFF2-40B4-BE49-F238E27FC236}">
              <a16:creationId xmlns:a16="http://schemas.microsoft.com/office/drawing/2014/main" id="{7F5A2F2B-FEE8-4C82-8F5C-04B456A3C3DF}"/>
            </a:ext>
          </a:extLst>
        </xdr:cNvPr>
        <xdr:cNvSpPr/>
      </xdr:nvSpPr>
      <xdr:spPr>
        <a:xfrm>
          <a:off x="6353175" y="0"/>
          <a:ext cx="1464049" cy="514350"/>
        </a:xfrm>
        <a:prstGeom prst="leftArrow">
          <a:avLst/>
        </a:prstGeom>
        <a:solidFill>
          <a:schemeClr val="bg1"/>
        </a:solidFill>
        <a:ln>
          <a:solidFill>
            <a:srgbClr val="00B050"/>
          </a:solidFill>
        </a:ln>
        <a:effectLst>
          <a:glow rad="127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u="sng">
              <a:solidFill>
                <a:srgbClr val="0070C0"/>
              </a:solidFill>
            </a:rPr>
            <a:t>様式</a:t>
          </a:r>
          <a:r>
            <a:rPr kumimoji="1" lang="en-US" altLang="ja-JP" sz="1200" u="sng">
              <a:solidFill>
                <a:srgbClr val="0070C0"/>
              </a:solidFill>
            </a:rPr>
            <a:t>2</a:t>
          </a:r>
          <a:r>
            <a:rPr kumimoji="1" lang="ja-JP" altLang="en-US" sz="1200" u="sng">
              <a:solidFill>
                <a:srgbClr val="0070C0"/>
              </a:solidFill>
            </a:rPr>
            <a:t>にもどる</a:t>
          </a:r>
          <a:r>
            <a:rPr kumimoji="1" lang="en-US" altLang="ja-JP" sz="1200" u="sng">
              <a:solidFill>
                <a:srgbClr val="0070C0"/>
              </a:solidFill>
            </a:rPr>
            <a:t> </a:t>
          </a:r>
          <a:endParaRPr kumimoji="1" lang="ja-JP" altLang="en-US" sz="1200" u="sng">
            <a:solidFill>
              <a:srgbClr val="0070C0"/>
            </a:solidFill>
          </a:endParaRPr>
        </a:p>
      </xdr:txBody>
    </xdr:sp>
    <xdr:clientData fPrintsWithSheet="0"/>
  </xdr:twoCellAnchor>
  <xdr:twoCellAnchor editAs="absolute">
    <xdr:from>
      <xdr:col>97</xdr:col>
      <xdr:colOff>104775</xdr:colOff>
      <xdr:row>40</xdr:row>
      <xdr:rowOff>28575</xdr:rowOff>
    </xdr:from>
    <xdr:to>
      <xdr:col>109</xdr:col>
      <xdr:colOff>82924</xdr:colOff>
      <xdr:row>42</xdr:row>
      <xdr:rowOff>228600</xdr:rowOff>
    </xdr:to>
    <xdr:sp macro="" textlink="">
      <xdr:nvSpPr>
        <xdr:cNvPr id="8" name="矢印: 左 7">
          <a:hlinkClick xmlns:r="http://schemas.openxmlformats.org/officeDocument/2006/relationships" r:id="rId1"/>
          <a:extLst>
            <a:ext uri="{FF2B5EF4-FFF2-40B4-BE49-F238E27FC236}">
              <a16:creationId xmlns:a16="http://schemas.microsoft.com/office/drawing/2014/main" id="{87FC2D15-DBAE-64D5-88BB-FFC0BB2B69EF}"/>
            </a:ext>
          </a:extLst>
        </xdr:cNvPr>
        <xdr:cNvSpPr/>
      </xdr:nvSpPr>
      <xdr:spPr>
        <a:xfrm>
          <a:off x="12420600" y="8343900"/>
          <a:ext cx="1464049" cy="514350"/>
        </a:xfrm>
        <a:prstGeom prst="leftArrow">
          <a:avLst/>
        </a:prstGeom>
        <a:solidFill>
          <a:schemeClr val="bg1"/>
        </a:solidFill>
        <a:ln>
          <a:solidFill>
            <a:srgbClr val="00B050"/>
          </a:solidFill>
        </a:ln>
        <a:effectLst>
          <a:glow rad="127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u="sng">
              <a:solidFill>
                <a:srgbClr val="0070C0"/>
              </a:solidFill>
            </a:rPr>
            <a:t>様式</a:t>
          </a:r>
          <a:r>
            <a:rPr kumimoji="1" lang="en-US" altLang="ja-JP" sz="1200" u="sng">
              <a:solidFill>
                <a:srgbClr val="0070C0"/>
              </a:solidFill>
            </a:rPr>
            <a:t>2</a:t>
          </a:r>
          <a:r>
            <a:rPr kumimoji="1" lang="ja-JP" altLang="en-US" sz="1200" u="sng">
              <a:solidFill>
                <a:srgbClr val="0070C0"/>
              </a:solidFill>
            </a:rPr>
            <a:t>にもどる</a:t>
          </a:r>
          <a:r>
            <a:rPr kumimoji="1" lang="en-US" altLang="ja-JP" sz="1200" u="sng">
              <a:solidFill>
                <a:srgbClr val="0070C0"/>
              </a:solidFill>
            </a:rPr>
            <a:t> </a:t>
          </a:r>
          <a:endParaRPr kumimoji="1" lang="ja-JP" altLang="en-US" sz="1200" u="sng">
            <a:solidFill>
              <a:srgbClr val="0070C0"/>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3</xdr:col>
      <xdr:colOff>35719</xdr:colOff>
      <xdr:row>18</xdr:row>
      <xdr:rowOff>250032</xdr:rowOff>
    </xdr:from>
    <xdr:to>
      <xdr:col>10</xdr:col>
      <xdr:colOff>357189</xdr:colOff>
      <xdr:row>19</xdr:row>
      <xdr:rowOff>378620</xdr:rowOff>
    </xdr:to>
    <xdr:sp macro="" textlink="">
      <xdr:nvSpPr>
        <xdr:cNvPr id="4" name="正方形/長方形 3">
          <a:extLst>
            <a:ext uri="{FF2B5EF4-FFF2-40B4-BE49-F238E27FC236}">
              <a16:creationId xmlns:a16="http://schemas.microsoft.com/office/drawing/2014/main" id="{B2DEC988-8D79-45DB-AC6A-D2488417BB12}"/>
            </a:ext>
          </a:extLst>
        </xdr:cNvPr>
        <xdr:cNvSpPr/>
      </xdr:nvSpPr>
      <xdr:spPr>
        <a:xfrm>
          <a:off x="1309688" y="7012782"/>
          <a:ext cx="2678907" cy="545307"/>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上段</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食事内容</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中段</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食数</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下段</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配給希望時刻</a:t>
          </a:r>
          <a:endPar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（様式２を反映しています）</a:t>
          </a:r>
          <a:endPar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sng" kern="1200">
              <a:solidFill>
                <a:srgbClr val="FF0000"/>
              </a:solidFill>
              <a:latin typeface="ＭＳ ゴシック" panose="020B0609070205080204" pitchFamily="49" charset="-128"/>
              <a:ea typeface="ＭＳ ゴシック" panose="020B0609070205080204" pitchFamily="49" charset="-128"/>
            </a:rPr>
            <a:t>異なる場合は、直接入力で訂正できます</a:t>
          </a:r>
        </a:p>
      </xdr:txBody>
    </xdr:sp>
    <xdr:clientData fPrintsWithSheet="0"/>
  </xdr:twoCellAnchor>
  <xdr:twoCellAnchor editAs="absolute">
    <xdr:from>
      <xdr:col>26</xdr:col>
      <xdr:colOff>59531</xdr:colOff>
      <xdr:row>0</xdr:row>
      <xdr:rowOff>0</xdr:rowOff>
    </xdr:from>
    <xdr:to>
      <xdr:col>29</xdr:col>
      <xdr:colOff>35298</xdr:colOff>
      <xdr:row>1</xdr:row>
      <xdr:rowOff>97631</xdr:rowOff>
    </xdr:to>
    <xdr:sp macro="" textlink="">
      <xdr:nvSpPr>
        <xdr:cNvPr id="2" name="矢印: 左 1">
          <a:hlinkClick xmlns:r="http://schemas.openxmlformats.org/officeDocument/2006/relationships" r:id="rId1"/>
          <a:extLst>
            <a:ext uri="{FF2B5EF4-FFF2-40B4-BE49-F238E27FC236}">
              <a16:creationId xmlns:a16="http://schemas.microsoft.com/office/drawing/2014/main" id="{068A93F7-877E-40F8-A5AD-043827EF1B19}"/>
            </a:ext>
          </a:extLst>
        </xdr:cNvPr>
        <xdr:cNvSpPr/>
      </xdr:nvSpPr>
      <xdr:spPr>
        <a:xfrm>
          <a:off x="8929687" y="0"/>
          <a:ext cx="1464049" cy="514350"/>
        </a:xfrm>
        <a:prstGeom prst="leftArrow">
          <a:avLst/>
        </a:prstGeom>
        <a:solidFill>
          <a:schemeClr val="bg1"/>
        </a:solidFill>
        <a:ln>
          <a:solidFill>
            <a:srgbClr val="00B050"/>
          </a:solidFill>
        </a:ln>
        <a:effectLst>
          <a:glow rad="127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u="sng">
              <a:solidFill>
                <a:srgbClr val="0070C0"/>
              </a:solidFill>
            </a:rPr>
            <a:t>様式</a:t>
          </a:r>
          <a:r>
            <a:rPr kumimoji="1" lang="en-US" altLang="ja-JP" sz="1200" u="sng">
              <a:solidFill>
                <a:srgbClr val="0070C0"/>
              </a:solidFill>
            </a:rPr>
            <a:t>3</a:t>
          </a:r>
          <a:r>
            <a:rPr kumimoji="1" lang="ja-JP" altLang="en-US" sz="1200" u="sng">
              <a:solidFill>
                <a:srgbClr val="0070C0"/>
              </a:solidFill>
            </a:rPr>
            <a:t>にもどる</a:t>
          </a:r>
          <a:r>
            <a:rPr kumimoji="1" lang="en-US" altLang="ja-JP" sz="1200" u="sng">
              <a:solidFill>
                <a:srgbClr val="0070C0"/>
              </a:solidFill>
            </a:rPr>
            <a:t> </a:t>
          </a:r>
          <a:endParaRPr kumimoji="1" lang="ja-JP" altLang="en-US" sz="1200" u="sng">
            <a:solidFill>
              <a:srgbClr val="0070C0"/>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27</xdr:col>
      <xdr:colOff>47625</xdr:colOff>
      <xdr:row>9</xdr:row>
      <xdr:rowOff>6349</xdr:rowOff>
    </xdr:from>
    <xdr:to>
      <xdr:col>39</xdr:col>
      <xdr:colOff>47625</xdr:colOff>
      <xdr:row>15</xdr:row>
      <xdr:rowOff>180974</xdr:rowOff>
    </xdr:to>
    <xdr:sp macro="" textlink="">
      <xdr:nvSpPr>
        <xdr:cNvPr id="3" name="正方形/長方形 2">
          <a:extLst>
            <a:ext uri="{FF2B5EF4-FFF2-40B4-BE49-F238E27FC236}">
              <a16:creationId xmlns:a16="http://schemas.microsoft.com/office/drawing/2014/main" id="{37E92521-9242-430B-85E8-DB44AC2B9D74}"/>
            </a:ext>
          </a:extLst>
        </xdr:cNvPr>
        <xdr:cNvSpPr/>
      </xdr:nvSpPr>
      <xdr:spPr>
        <a:xfrm>
          <a:off x="6115050" y="2816224"/>
          <a:ext cx="2743200" cy="1546225"/>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algn="l"/>
          <a:r>
            <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研修生名簿</a:t>
          </a:r>
          <a:r>
            <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備考欄には、次のようなことを入力ください。</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①　森のチャレンジコース（</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AFPY</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含む）を</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希望された場合は、活動グループ</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班</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②　指導上配慮してほしいこと</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③　指導上知っておいてほしいこと</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④　入所期間中の出入りについて</a:t>
          </a:r>
        </a:p>
        <a:p>
          <a:pPr algn="l"/>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入力しづらいことは、入所日に直接言っていただいても結構です。</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absolute">
    <xdr:from>
      <xdr:col>27</xdr:col>
      <xdr:colOff>184547</xdr:colOff>
      <xdr:row>27</xdr:row>
      <xdr:rowOff>194073</xdr:rowOff>
    </xdr:from>
    <xdr:to>
      <xdr:col>39</xdr:col>
      <xdr:colOff>184547</xdr:colOff>
      <xdr:row>50</xdr:row>
      <xdr:rowOff>3573</xdr:rowOff>
    </xdr:to>
    <xdr:sp macro="" textlink="">
      <xdr:nvSpPr>
        <xdr:cNvPr id="5" name="正方形/長方形 4">
          <a:extLst>
            <a:ext uri="{FF2B5EF4-FFF2-40B4-BE49-F238E27FC236}">
              <a16:creationId xmlns:a16="http://schemas.microsoft.com/office/drawing/2014/main" id="{6B69B2A8-EA73-4A2D-9B2E-C207B26974B1}"/>
            </a:ext>
          </a:extLst>
        </xdr:cNvPr>
        <xdr:cNvSpPr/>
      </xdr:nvSpPr>
      <xdr:spPr>
        <a:xfrm>
          <a:off x="6191250" y="7063979"/>
          <a:ext cx="2714625" cy="488157"/>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行を再表示すると研修生４０名まで記入できます</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u="sng" kern="1200">
              <a:solidFill>
                <a:sysClr val="windowText" lastClr="000000"/>
              </a:solidFill>
              <a:latin typeface="ＭＳ ゴシック" panose="020B0609070205080204" pitchFamily="49" charset="-128"/>
              <a:ea typeface="ＭＳ ゴシック" panose="020B0609070205080204" pitchFamily="49" charset="-128"/>
            </a:rPr>
            <a:t>１枚目と合わせると最大８０名</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入力できます</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absolute">
    <xdr:from>
      <xdr:col>27</xdr:col>
      <xdr:colOff>9525</xdr:colOff>
      <xdr:row>28</xdr:row>
      <xdr:rowOff>211930</xdr:rowOff>
    </xdr:from>
    <xdr:to>
      <xdr:col>27</xdr:col>
      <xdr:colOff>184547</xdr:colOff>
      <xdr:row>28</xdr:row>
      <xdr:rowOff>211933</xdr:rowOff>
    </xdr:to>
    <xdr:cxnSp macro="">
      <xdr:nvCxnSpPr>
        <xdr:cNvPr id="6" name="直線矢印コネクタ 5">
          <a:extLst>
            <a:ext uri="{FF2B5EF4-FFF2-40B4-BE49-F238E27FC236}">
              <a16:creationId xmlns:a16="http://schemas.microsoft.com/office/drawing/2014/main" id="{450599F4-A5DF-488E-80B5-12070D61A4B5}"/>
            </a:ext>
          </a:extLst>
        </xdr:cNvPr>
        <xdr:cNvCxnSpPr>
          <a:stCxn id="5" idx="1"/>
        </xdr:cNvCxnSpPr>
      </xdr:nvCxnSpPr>
      <xdr:spPr>
        <a:xfrm flipH="1" flipV="1">
          <a:off x="6016228" y="7308055"/>
          <a:ext cx="175022" cy="3"/>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5953</xdr:colOff>
      <xdr:row>56</xdr:row>
      <xdr:rowOff>173103</xdr:rowOff>
    </xdr:from>
    <xdr:to>
      <xdr:col>39</xdr:col>
      <xdr:colOff>190500</xdr:colOff>
      <xdr:row>69</xdr:row>
      <xdr:rowOff>129778</xdr:rowOff>
    </xdr:to>
    <xdr:grpSp>
      <xdr:nvGrpSpPr>
        <xdr:cNvPr id="12" name="グループ化 11">
          <a:extLst>
            <a:ext uri="{FF2B5EF4-FFF2-40B4-BE49-F238E27FC236}">
              <a16:creationId xmlns:a16="http://schemas.microsoft.com/office/drawing/2014/main" id="{76C78804-CF0C-B66A-E008-B1ACD56B0A16}"/>
            </a:ext>
          </a:extLst>
        </xdr:cNvPr>
        <xdr:cNvGrpSpPr/>
      </xdr:nvGrpSpPr>
      <xdr:grpSpPr>
        <a:xfrm>
          <a:off x="6073378" y="9583803"/>
          <a:ext cx="2927747" cy="871075"/>
          <a:chOff x="6012656" y="9501650"/>
          <a:chExt cx="2899172" cy="861550"/>
        </a:xfrm>
      </xdr:grpSpPr>
      <xdr:cxnSp macro="">
        <xdr:nvCxnSpPr>
          <xdr:cNvPr id="8" name="直線矢印コネクタ 7">
            <a:extLst>
              <a:ext uri="{FF2B5EF4-FFF2-40B4-BE49-F238E27FC236}">
                <a16:creationId xmlns:a16="http://schemas.microsoft.com/office/drawing/2014/main" id="{0F1BEB47-1282-4A2B-8D17-EB017F930FB8}"/>
              </a:ext>
            </a:extLst>
          </xdr:cNvPr>
          <xdr:cNvCxnSpPr>
            <a:cxnSpLocks/>
            <a:stCxn id="2" idx="1"/>
          </xdr:cNvCxnSpPr>
        </xdr:nvCxnSpPr>
        <xdr:spPr>
          <a:xfrm flipH="1" flipV="1">
            <a:off x="6012656" y="9745266"/>
            <a:ext cx="184547" cy="602"/>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4" name="グループ化 3">
            <a:extLst>
              <a:ext uri="{FF2B5EF4-FFF2-40B4-BE49-F238E27FC236}">
                <a16:creationId xmlns:a16="http://schemas.microsoft.com/office/drawing/2014/main" id="{2BE23976-6F31-8428-4585-8473CC7C364F}"/>
              </a:ext>
            </a:extLst>
          </xdr:cNvPr>
          <xdr:cNvGrpSpPr/>
        </xdr:nvGrpSpPr>
        <xdr:grpSpPr>
          <a:xfrm>
            <a:off x="6197203" y="9501650"/>
            <a:ext cx="2714625" cy="861550"/>
            <a:chOff x="6257925" y="9587375"/>
            <a:chExt cx="2743200" cy="871075"/>
          </a:xfrm>
        </xdr:grpSpPr>
        <xdr:sp macro="" textlink="">
          <xdr:nvSpPr>
            <xdr:cNvPr id="2" name="正方形/長方形 1">
              <a:extLst>
                <a:ext uri="{FF2B5EF4-FFF2-40B4-BE49-F238E27FC236}">
                  <a16:creationId xmlns:a16="http://schemas.microsoft.com/office/drawing/2014/main" id="{C8915F3D-057C-4140-84FB-DD6149E384A2}"/>
                </a:ext>
              </a:extLst>
            </xdr:cNvPr>
            <xdr:cNvSpPr/>
          </xdr:nvSpPr>
          <xdr:spPr>
            <a:xfrm>
              <a:off x="6257925" y="9587375"/>
              <a:ext cx="2743200" cy="493835"/>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行を再表示すると引率者１５名まで記入できます</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u="sng" kern="1200">
                  <a:solidFill>
                    <a:sysClr val="windowText" lastClr="000000"/>
                  </a:solidFill>
                  <a:latin typeface="ＭＳ ゴシック" panose="020B0609070205080204" pitchFamily="49" charset="-128"/>
                  <a:ea typeface="ＭＳ ゴシック" panose="020B0609070205080204" pitchFamily="49" charset="-128"/>
                </a:rPr>
                <a:t>１枚目と合わせると最大３０名</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入力できます</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9" name="矢印: 左 8">
              <a:hlinkClick xmlns:r="http://schemas.openxmlformats.org/officeDocument/2006/relationships" r:id="rId1"/>
              <a:extLst>
                <a:ext uri="{FF2B5EF4-FFF2-40B4-BE49-F238E27FC236}">
                  <a16:creationId xmlns:a16="http://schemas.microsoft.com/office/drawing/2014/main" id="{8D3FAC9E-8266-43ED-9393-07364FCE9E21}"/>
                </a:ext>
              </a:extLst>
            </xdr:cNvPr>
            <xdr:cNvSpPr/>
          </xdr:nvSpPr>
          <xdr:spPr>
            <a:xfrm>
              <a:off x="6267450" y="9944100"/>
              <a:ext cx="1885950" cy="514350"/>
            </a:xfrm>
            <a:prstGeom prst="leftArrow">
              <a:avLst/>
            </a:prstGeom>
            <a:solidFill>
              <a:schemeClr val="bg1"/>
            </a:solidFill>
            <a:ln>
              <a:solidFill>
                <a:srgbClr val="00B050"/>
              </a:solidFill>
            </a:ln>
            <a:effectLst>
              <a:glow rad="127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u="sng">
                  <a:solidFill>
                    <a:srgbClr val="0070C0"/>
                  </a:solidFill>
                </a:rPr>
                <a:t>参加者名簿にもどる</a:t>
              </a:r>
              <a:r>
                <a:rPr kumimoji="1" lang="en-US" altLang="ja-JP" sz="1200" u="sng">
                  <a:solidFill>
                    <a:srgbClr val="0070C0"/>
                  </a:solidFill>
                </a:rPr>
                <a:t> </a:t>
              </a:r>
              <a:endParaRPr kumimoji="1" lang="ja-JP" altLang="en-US" sz="1200" u="sng">
                <a:solidFill>
                  <a:srgbClr val="0070C0"/>
                </a:solidFill>
              </a:endParaRPr>
            </a:p>
          </xdr:txBody>
        </xdr:sp>
      </xdr:grpSp>
    </xdr:grpSp>
    <xdr:clientData/>
  </xdr:twoCellAnchor>
  <xdr:twoCellAnchor editAs="absolute">
    <xdr:from>
      <xdr:col>25</xdr:col>
      <xdr:colOff>0</xdr:colOff>
      <xdr:row>0</xdr:row>
      <xdr:rowOff>9525</xdr:rowOff>
    </xdr:from>
    <xdr:to>
      <xdr:col>33</xdr:col>
      <xdr:colOff>57150</xdr:colOff>
      <xdr:row>0</xdr:row>
      <xdr:rowOff>523875</xdr:rowOff>
    </xdr:to>
    <xdr:sp macro="" textlink="">
      <xdr:nvSpPr>
        <xdr:cNvPr id="7" name="矢印: 左 6">
          <a:hlinkClick xmlns:r="http://schemas.openxmlformats.org/officeDocument/2006/relationships" r:id="rId1"/>
          <a:extLst>
            <a:ext uri="{FF2B5EF4-FFF2-40B4-BE49-F238E27FC236}">
              <a16:creationId xmlns:a16="http://schemas.microsoft.com/office/drawing/2014/main" id="{51345C4F-F2B9-4D51-91A0-25E5A8B547CC}"/>
            </a:ext>
          </a:extLst>
        </xdr:cNvPr>
        <xdr:cNvSpPr/>
      </xdr:nvSpPr>
      <xdr:spPr>
        <a:xfrm>
          <a:off x="5610225" y="9525"/>
          <a:ext cx="1885950" cy="514350"/>
        </a:xfrm>
        <a:prstGeom prst="leftArrow">
          <a:avLst/>
        </a:prstGeom>
        <a:solidFill>
          <a:schemeClr val="bg1"/>
        </a:solidFill>
        <a:ln>
          <a:solidFill>
            <a:srgbClr val="00B050"/>
          </a:solidFill>
        </a:ln>
        <a:effectLst>
          <a:glow rad="127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u="sng">
              <a:solidFill>
                <a:srgbClr val="0070C0"/>
              </a:solidFill>
            </a:rPr>
            <a:t>参加者名簿にもどる</a:t>
          </a:r>
          <a:r>
            <a:rPr kumimoji="1" lang="en-US" altLang="ja-JP" sz="1200" u="sng">
              <a:solidFill>
                <a:srgbClr val="0070C0"/>
              </a:solidFill>
            </a:rPr>
            <a:t> </a:t>
          </a:r>
          <a:endParaRPr kumimoji="1" lang="ja-JP" altLang="en-US" sz="1200" u="sng">
            <a:solidFill>
              <a:srgbClr val="0070C0"/>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27</xdr:col>
      <xdr:colOff>47625</xdr:colOff>
      <xdr:row>9</xdr:row>
      <xdr:rowOff>6349</xdr:rowOff>
    </xdr:from>
    <xdr:to>
      <xdr:col>39</xdr:col>
      <xdr:colOff>47625</xdr:colOff>
      <xdr:row>15</xdr:row>
      <xdr:rowOff>180974</xdr:rowOff>
    </xdr:to>
    <xdr:sp macro="" textlink="">
      <xdr:nvSpPr>
        <xdr:cNvPr id="2" name="正方形/長方形 1">
          <a:extLst>
            <a:ext uri="{FF2B5EF4-FFF2-40B4-BE49-F238E27FC236}">
              <a16:creationId xmlns:a16="http://schemas.microsoft.com/office/drawing/2014/main" id="{8B312B7A-D29C-4679-9508-0531EF2D8C5C}"/>
            </a:ext>
          </a:extLst>
        </xdr:cNvPr>
        <xdr:cNvSpPr/>
      </xdr:nvSpPr>
      <xdr:spPr>
        <a:xfrm>
          <a:off x="6115050" y="2816224"/>
          <a:ext cx="2743200" cy="1546225"/>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algn="l"/>
          <a:r>
            <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研修生名簿</a:t>
          </a:r>
          <a:r>
            <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備考欄には、次のようなことを入力ください。</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①　森のチャレンジコース（</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AFPY</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含む）を</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希望された場合は、活動グループ</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班</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②　指導上配慮してほしいこと</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③　指導上知っておいてほしいこと</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④　入所期間中の出入りについて</a:t>
          </a:r>
        </a:p>
        <a:p>
          <a:pPr algn="l"/>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入力しづらいことは、入所日に直接言っていただいても結構です。</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absolute">
    <xdr:from>
      <xdr:col>25</xdr:col>
      <xdr:colOff>0</xdr:colOff>
      <xdr:row>0</xdr:row>
      <xdr:rowOff>9525</xdr:rowOff>
    </xdr:from>
    <xdr:to>
      <xdr:col>33</xdr:col>
      <xdr:colOff>57150</xdr:colOff>
      <xdr:row>0</xdr:row>
      <xdr:rowOff>523875</xdr:rowOff>
    </xdr:to>
    <xdr:sp macro="" textlink="">
      <xdr:nvSpPr>
        <xdr:cNvPr id="6" name="矢印: 左 5">
          <a:hlinkClick xmlns:r="http://schemas.openxmlformats.org/officeDocument/2006/relationships" r:id="rId1"/>
          <a:extLst>
            <a:ext uri="{FF2B5EF4-FFF2-40B4-BE49-F238E27FC236}">
              <a16:creationId xmlns:a16="http://schemas.microsoft.com/office/drawing/2014/main" id="{0BB9BCF8-66C2-4920-9380-C26833A57B79}"/>
            </a:ext>
          </a:extLst>
        </xdr:cNvPr>
        <xdr:cNvSpPr/>
      </xdr:nvSpPr>
      <xdr:spPr>
        <a:xfrm>
          <a:off x="5610225" y="9525"/>
          <a:ext cx="1885950" cy="514350"/>
        </a:xfrm>
        <a:prstGeom prst="leftArrow">
          <a:avLst/>
        </a:prstGeom>
        <a:solidFill>
          <a:schemeClr val="bg1"/>
        </a:solidFill>
        <a:ln>
          <a:solidFill>
            <a:srgbClr val="00B050"/>
          </a:solidFill>
        </a:ln>
        <a:effectLst>
          <a:glow rad="127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u="sng">
              <a:solidFill>
                <a:srgbClr val="0070C0"/>
              </a:solidFill>
            </a:rPr>
            <a:t>参加者名簿にもどる</a:t>
          </a:r>
          <a:r>
            <a:rPr kumimoji="1" lang="en-US" altLang="ja-JP" sz="1200" u="sng">
              <a:solidFill>
                <a:srgbClr val="0070C0"/>
              </a:solidFill>
            </a:rPr>
            <a:t> </a:t>
          </a:r>
          <a:endParaRPr kumimoji="1" lang="ja-JP" altLang="en-US" sz="1200" u="sng">
            <a:solidFill>
              <a:srgbClr val="0070C0"/>
            </a:solidFill>
          </a:endParaRPr>
        </a:p>
      </xdr:txBody>
    </xdr:sp>
    <xdr:clientData fPrintsWithSheet="0"/>
  </xdr:twoCellAnchor>
  <xdr:twoCellAnchor editAs="oneCell">
    <xdr:from>
      <xdr:col>27</xdr:col>
      <xdr:colOff>3509</xdr:colOff>
      <xdr:row>37</xdr:row>
      <xdr:rowOff>101766</xdr:rowOff>
    </xdr:from>
    <xdr:to>
      <xdr:col>39</xdr:col>
      <xdr:colOff>184547</xdr:colOff>
      <xdr:row>71</xdr:row>
      <xdr:rowOff>152400</xdr:rowOff>
    </xdr:to>
    <xdr:grpSp>
      <xdr:nvGrpSpPr>
        <xdr:cNvPr id="7" name="グループ化 6">
          <a:extLst>
            <a:ext uri="{FF2B5EF4-FFF2-40B4-BE49-F238E27FC236}">
              <a16:creationId xmlns:a16="http://schemas.microsoft.com/office/drawing/2014/main" id="{F6938731-AF7B-B9F4-E9CD-BB3D22B9CAC6}"/>
            </a:ext>
          </a:extLst>
        </xdr:cNvPr>
        <xdr:cNvGrpSpPr/>
      </xdr:nvGrpSpPr>
      <xdr:grpSpPr>
        <a:xfrm>
          <a:off x="6070934" y="9312441"/>
          <a:ext cx="2924238" cy="965034"/>
          <a:chOff x="6070934" y="9312441"/>
          <a:chExt cx="2924238" cy="965034"/>
        </a:xfrm>
      </xdr:grpSpPr>
      <xdr:grpSp>
        <xdr:nvGrpSpPr>
          <xdr:cNvPr id="9" name="グループ化 8">
            <a:extLst>
              <a:ext uri="{FF2B5EF4-FFF2-40B4-BE49-F238E27FC236}">
                <a16:creationId xmlns:a16="http://schemas.microsoft.com/office/drawing/2014/main" id="{AACD046F-D779-5ED7-2D2A-F125AF6D54DD}"/>
              </a:ext>
            </a:extLst>
          </xdr:cNvPr>
          <xdr:cNvGrpSpPr/>
        </xdr:nvGrpSpPr>
        <xdr:grpSpPr>
          <a:xfrm>
            <a:off x="6070934" y="9312441"/>
            <a:ext cx="2924238" cy="638175"/>
            <a:chOff x="6070934" y="9312441"/>
            <a:chExt cx="2924238" cy="638175"/>
          </a:xfrm>
        </xdr:grpSpPr>
        <xdr:sp macro="" textlink="">
          <xdr:nvSpPr>
            <xdr:cNvPr id="4" name="正方形/長方形 3">
              <a:extLst>
                <a:ext uri="{FF2B5EF4-FFF2-40B4-BE49-F238E27FC236}">
                  <a16:creationId xmlns:a16="http://schemas.microsoft.com/office/drawing/2014/main" id="{578E254C-D496-40E9-BF13-97CEF5AFC673}"/>
                </a:ext>
              </a:extLst>
            </xdr:cNvPr>
            <xdr:cNvSpPr/>
          </xdr:nvSpPr>
          <xdr:spPr>
            <a:xfrm>
              <a:off x="6251972" y="9312441"/>
              <a:ext cx="2743200" cy="638175"/>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行を再表示すると研修生６０名まで記入できます</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u="sng" kern="1200">
                  <a:solidFill>
                    <a:sysClr val="windowText" lastClr="000000"/>
                  </a:solidFill>
                  <a:latin typeface="ＭＳ ゴシック" panose="020B0609070205080204" pitchFamily="49" charset="-128"/>
                  <a:ea typeface="ＭＳ ゴシック" panose="020B0609070205080204" pitchFamily="49" charset="-128"/>
                </a:rPr>
                <a:t>１枚目及び</a:t>
              </a:r>
              <a:r>
                <a:rPr kumimoji="1" lang="en-US" altLang="ja-JP" sz="900" b="0" u="sng"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u="sng" kern="1200">
                  <a:solidFill>
                    <a:sysClr val="windowText" lastClr="000000"/>
                  </a:solidFill>
                  <a:latin typeface="ＭＳ ゴシック" panose="020B0609070205080204" pitchFamily="49" charset="-128"/>
                  <a:ea typeface="ＭＳ ゴシック" panose="020B0609070205080204" pitchFamily="49" charset="-128"/>
                </a:rPr>
                <a:t>つづき</a:t>
              </a:r>
              <a:r>
                <a:rPr kumimoji="1" lang="en-US" altLang="ja-JP" sz="900" b="0" u="sng" kern="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900" b="0" u="sng" kern="1200">
                  <a:solidFill>
                    <a:sysClr val="windowText" lastClr="000000"/>
                  </a:solidFill>
                  <a:latin typeface="ＭＳ ゴシック" panose="020B0609070205080204" pitchFamily="49" charset="-128"/>
                  <a:ea typeface="ＭＳ ゴシック" panose="020B0609070205080204" pitchFamily="49" charset="-128"/>
                </a:rPr>
                <a:t>を合わせて最大１４０名</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入力できます</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xdr:txBody>
        </xdr:sp>
        <xdr:cxnSp macro="">
          <xdr:nvCxnSpPr>
            <xdr:cNvPr id="5" name="直線矢印コネクタ 4">
              <a:extLst>
                <a:ext uri="{FF2B5EF4-FFF2-40B4-BE49-F238E27FC236}">
                  <a16:creationId xmlns:a16="http://schemas.microsoft.com/office/drawing/2014/main" id="{3998E220-CBA5-4470-A5B5-EB38F501F629}"/>
                </a:ext>
              </a:extLst>
            </xdr:cNvPr>
            <xdr:cNvCxnSpPr>
              <a:stCxn id="4" idx="1"/>
            </xdr:cNvCxnSpPr>
          </xdr:nvCxnSpPr>
          <xdr:spPr>
            <a:xfrm flipH="1" flipV="1">
              <a:off x="6070934" y="9632155"/>
              <a:ext cx="181038" cy="376"/>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8" name="矢印: 左 7">
            <a:hlinkClick xmlns:r="http://schemas.openxmlformats.org/officeDocument/2006/relationships" r:id="rId1"/>
            <a:extLst>
              <a:ext uri="{FF2B5EF4-FFF2-40B4-BE49-F238E27FC236}">
                <a16:creationId xmlns:a16="http://schemas.microsoft.com/office/drawing/2014/main" id="{40F5F0E4-7351-D9A6-EC59-672BA3DE012C}"/>
              </a:ext>
            </a:extLst>
          </xdr:cNvPr>
          <xdr:cNvSpPr/>
        </xdr:nvSpPr>
        <xdr:spPr>
          <a:xfrm>
            <a:off x="6638925" y="9763125"/>
            <a:ext cx="1885950" cy="514350"/>
          </a:xfrm>
          <a:prstGeom prst="leftArrow">
            <a:avLst/>
          </a:prstGeom>
          <a:solidFill>
            <a:schemeClr val="bg1"/>
          </a:solidFill>
          <a:ln>
            <a:solidFill>
              <a:srgbClr val="00B050"/>
            </a:solidFill>
          </a:ln>
          <a:effectLst>
            <a:glow rad="127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u="sng">
                <a:solidFill>
                  <a:srgbClr val="0070C0"/>
                </a:solidFill>
              </a:rPr>
              <a:t>参加者名簿にもどる</a:t>
            </a:r>
            <a:r>
              <a:rPr kumimoji="1" lang="en-US" altLang="ja-JP" sz="1200" u="sng">
                <a:solidFill>
                  <a:srgbClr val="0070C0"/>
                </a:solidFill>
              </a:rPr>
              <a:t> </a:t>
            </a:r>
            <a:endParaRPr kumimoji="1" lang="ja-JP" altLang="en-US" sz="1200" u="sng">
              <a:solidFill>
                <a:srgbClr val="0070C0"/>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168092</xdr:colOff>
      <xdr:row>23</xdr:row>
      <xdr:rowOff>212912</xdr:rowOff>
    </xdr:from>
    <xdr:to>
      <xdr:col>40</xdr:col>
      <xdr:colOff>27886</xdr:colOff>
      <xdr:row>25</xdr:row>
      <xdr:rowOff>44824</xdr:rowOff>
    </xdr:to>
    <xdr:sp macro="" textlink="">
      <xdr:nvSpPr>
        <xdr:cNvPr id="33" name="正方形/長方形 32">
          <a:extLst>
            <a:ext uri="{FF2B5EF4-FFF2-40B4-BE49-F238E27FC236}">
              <a16:creationId xmlns:a16="http://schemas.microsoft.com/office/drawing/2014/main" id="{5A04D78B-9061-4BCE-A869-2D9E1CACDBC8}"/>
            </a:ext>
          </a:extLst>
        </xdr:cNvPr>
        <xdr:cNvSpPr/>
      </xdr:nvSpPr>
      <xdr:spPr>
        <a:xfrm>
          <a:off x="2487710" y="6645088"/>
          <a:ext cx="4824000" cy="235324"/>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原則として、　　　入所時刻は</a:t>
          </a:r>
          <a:r>
            <a:rPr kumimoji="1" lang="ja-JP" altLang="en-US" sz="1000" b="1" kern="1200">
              <a:solidFill>
                <a:srgbClr val="FF0000"/>
              </a:solidFill>
              <a:latin typeface="ＭＳ ゴシック" panose="020B0609070205080204" pitchFamily="49" charset="-128"/>
              <a:ea typeface="ＭＳ ゴシック" panose="020B0609070205080204" pitchFamily="49" charset="-128"/>
            </a:rPr>
            <a:t>９時から</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退所時刻は</a:t>
          </a:r>
          <a:r>
            <a:rPr kumimoji="1" lang="ja-JP" altLang="en-US" sz="1000" b="1" kern="1200">
              <a:solidFill>
                <a:srgbClr val="FF0000"/>
              </a:solidFill>
              <a:latin typeface="ＭＳ ゴシック" panose="020B0609070205080204" pitchFamily="49" charset="-128"/>
              <a:ea typeface="ＭＳ ゴシック" panose="020B0609070205080204" pitchFamily="49" charset="-128"/>
            </a:rPr>
            <a:t>１６時までの間　　</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mc:AlternateContent xmlns:mc="http://schemas.openxmlformats.org/markup-compatibility/2006">
    <mc:Choice xmlns:a14="http://schemas.microsoft.com/office/drawing/2010/main" Requires="a14">
      <xdr:twoCellAnchor>
        <xdr:from>
          <xdr:col>21</xdr:col>
          <xdr:colOff>19050</xdr:colOff>
          <xdr:row>24</xdr:row>
          <xdr:rowOff>19050</xdr:rowOff>
        </xdr:from>
        <xdr:to>
          <xdr:col>21</xdr:col>
          <xdr:colOff>161925</xdr:colOff>
          <xdr:row>25</xdr:row>
          <xdr:rowOff>142875</xdr:rowOff>
        </xdr:to>
        <xdr:sp macro="" textlink="">
          <xdr:nvSpPr>
            <xdr:cNvPr id="39937" name="Spinner 1" hidden="1">
              <a:extLst>
                <a:ext uri="{63B3BB69-23CF-44E3-9099-C40C66FF867C}">
                  <a14:compatExt spid="_x0000_s39937"/>
                </a:ext>
                <a:ext uri="{FF2B5EF4-FFF2-40B4-BE49-F238E27FC236}">
                  <a16:creationId xmlns:a16="http://schemas.microsoft.com/office/drawing/2014/main" id="{00000000-0008-0000-0A00-0000019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38100</xdr:colOff>
          <xdr:row>24</xdr:row>
          <xdr:rowOff>19050</xdr:rowOff>
        </xdr:from>
        <xdr:to>
          <xdr:col>37</xdr:col>
          <xdr:colOff>19050</xdr:colOff>
          <xdr:row>25</xdr:row>
          <xdr:rowOff>142875</xdr:rowOff>
        </xdr:to>
        <xdr:sp macro="" textlink="">
          <xdr:nvSpPr>
            <xdr:cNvPr id="39938" name="Spinner 2" hidden="1">
              <a:extLst>
                <a:ext uri="{63B3BB69-23CF-44E3-9099-C40C66FF867C}">
                  <a14:compatExt spid="_x0000_s39938"/>
                </a:ext>
                <a:ext uri="{FF2B5EF4-FFF2-40B4-BE49-F238E27FC236}">
                  <a16:creationId xmlns:a16="http://schemas.microsoft.com/office/drawing/2014/main" id="{00000000-0008-0000-0A00-0000029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19050</xdr:colOff>
      <xdr:row>4</xdr:row>
      <xdr:rowOff>95810</xdr:rowOff>
    </xdr:from>
    <xdr:to>
      <xdr:col>46</xdr:col>
      <xdr:colOff>142875</xdr:colOff>
      <xdr:row>7</xdr:row>
      <xdr:rowOff>145677</xdr:rowOff>
    </xdr:to>
    <xdr:grpSp>
      <xdr:nvGrpSpPr>
        <xdr:cNvPr id="4" name="グループ化 3">
          <a:extLst>
            <a:ext uri="{FF2B5EF4-FFF2-40B4-BE49-F238E27FC236}">
              <a16:creationId xmlns:a16="http://schemas.microsoft.com/office/drawing/2014/main" id="{53625FF6-A3C1-0ED7-AB2F-D0DB873016AA}"/>
            </a:ext>
          </a:extLst>
        </xdr:cNvPr>
        <xdr:cNvGrpSpPr/>
      </xdr:nvGrpSpPr>
      <xdr:grpSpPr>
        <a:xfrm>
          <a:off x="119903" y="857810"/>
          <a:ext cx="8203266" cy="923926"/>
          <a:chOff x="119903" y="857809"/>
          <a:chExt cx="8203266" cy="1037104"/>
        </a:xfrm>
      </xdr:grpSpPr>
      <xdr:sp macro="" textlink="">
        <xdr:nvSpPr>
          <xdr:cNvPr id="16" name="四角形: 角を丸くする 15">
            <a:extLst>
              <a:ext uri="{FF2B5EF4-FFF2-40B4-BE49-F238E27FC236}">
                <a16:creationId xmlns:a16="http://schemas.microsoft.com/office/drawing/2014/main" id="{5CD9060D-DDBA-482E-9C0D-0850709E7430}"/>
              </a:ext>
            </a:extLst>
          </xdr:cNvPr>
          <xdr:cNvSpPr/>
        </xdr:nvSpPr>
        <xdr:spPr>
          <a:xfrm>
            <a:off x="119903" y="857809"/>
            <a:ext cx="8203266" cy="1037104"/>
          </a:xfrm>
          <a:prstGeom prst="roundRect">
            <a:avLst/>
          </a:prstGeom>
          <a:solidFill>
            <a:schemeClr val="accent1">
              <a:lumMod val="40000"/>
              <a:lumOff val="60000"/>
            </a:schemeClr>
          </a:solidFill>
          <a:ln w="2222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en-US" altLang="ja-JP" sz="1100" b="1"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kern="1200">
                <a:solidFill>
                  <a:sysClr val="windowText" lastClr="000000"/>
                </a:solidFill>
                <a:latin typeface="ＭＳ ゴシック" panose="020B0609070205080204" pitchFamily="49" charset="-128"/>
                <a:ea typeface="ＭＳ ゴシック" panose="020B0609070205080204" pitchFamily="49" charset="-128"/>
              </a:rPr>
              <a:t>１．各様式の黄色のセル　　　　は、文字・記号、数字の入力あるいはチェックをすることで透明化します。</a:t>
            </a:r>
            <a:endParaRPr kumimoji="1" lang="en-US" altLang="ja-JP" sz="11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kern="1200">
                <a:solidFill>
                  <a:sysClr val="windowText" lastClr="000000"/>
                </a:solidFill>
                <a:latin typeface="ＭＳ ゴシック" panose="020B0609070205080204" pitchFamily="49" charset="-128"/>
                <a:ea typeface="ＭＳ ゴシック" panose="020B0609070205080204" pitchFamily="49" charset="-128"/>
              </a:rPr>
              <a:t>　　　可能な範囲で入力あるいはチェックをお願いします。</a:t>
            </a:r>
            <a:endParaRPr kumimoji="1" lang="en-US" altLang="ja-JP" sz="11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100" b="1"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kern="1200">
                <a:solidFill>
                  <a:sysClr val="windowText" lastClr="000000"/>
                </a:solidFill>
                <a:latin typeface="ＭＳ ゴシック" panose="020B0609070205080204" pitchFamily="49" charset="-128"/>
                <a:ea typeface="ＭＳ ゴシック" panose="020B0609070205080204" pitchFamily="49" charset="-128"/>
              </a:rPr>
              <a:t>２．全シートに「シートの保護」をしています。解除が必要な場合は、「シート保護の解除」を行ってください。</a:t>
            </a:r>
            <a:endParaRPr kumimoji="1" lang="en-US" altLang="ja-JP" sz="11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kern="1200">
                <a:solidFill>
                  <a:sysClr val="windowText" lastClr="000000"/>
                </a:solidFill>
                <a:latin typeface="ＭＳ ゴシック" panose="020B0609070205080204" pitchFamily="49" charset="-128"/>
                <a:ea typeface="ＭＳ ゴシック" panose="020B0609070205080204" pitchFamily="49" charset="-128"/>
              </a:rPr>
              <a:t>　　　パスワードはかけていません。</a:t>
            </a:r>
            <a:endParaRPr kumimoji="1" lang="en-US" altLang="ja-JP" sz="1100" b="1" kern="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7" name="正方形/長方形 16">
            <a:extLst>
              <a:ext uri="{FF2B5EF4-FFF2-40B4-BE49-F238E27FC236}">
                <a16:creationId xmlns:a16="http://schemas.microsoft.com/office/drawing/2014/main" id="{FED700E0-5172-4CD4-A287-4473E2AB9595}"/>
              </a:ext>
            </a:extLst>
          </xdr:cNvPr>
          <xdr:cNvSpPr/>
        </xdr:nvSpPr>
        <xdr:spPr>
          <a:xfrm>
            <a:off x="1955424" y="973790"/>
            <a:ext cx="503144" cy="142875"/>
          </a:xfrm>
          <a:prstGeom prst="rect">
            <a:avLst/>
          </a:prstGeom>
          <a:solidFill>
            <a:srgbClr val="FFFF00"/>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twoCellAnchor editAs="oneCell">
    <xdr:from>
      <xdr:col>26</xdr:col>
      <xdr:colOff>33622</xdr:colOff>
      <xdr:row>11</xdr:row>
      <xdr:rowOff>0</xdr:rowOff>
    </xdr:from>
    <xdr:to>
      <xdr:col>36</xdr:col>
      <xdr:colOff>123267</xdr:colOff>
      <xdr:row>12</xdr:row>
      <xdr:rowOff>22414</xdr:rowOff>
    </xdr:to>
    <xdr:sp macro="" textlink="">
      <xdr:nvSpPr>
        <xdr:cNvPr id="22" name="正方形/長方形 21">
          <a:extLst>
            <a:ext uri="{FF2B5EF4-FFF2-40B4-BE49-F238E27FC236}">
              <a16:creationId xmlns:a16="http://schemas.microsoft.com/office/drawing/2014/main" id="{55A5AE91-981A-44CF-BB4E-3C62AB74B3AC}"/>
            </a:ext>
          </a:extLst>
        </xdr:cNvPr>
        <xdr:cNvSpPr/>
      </xdr:nvSpPr>
      <xdr:spPr>
        <a:xfrm>
          <a:off x="4560798" y="2700618"/>
          <a:ext cx="2073087" cy="201708"/>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申請書提出日</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をご記入ください。</a:t>
          </a:r>
        </a:p>
      </xdr:txBody>
    </xdr:sp>
    <xdr:clientData/>
  </xdr:twoCellAnchor>
  <xdr:oneCellAnchor>
    <xdr:from>
      <xdr:col>13</xdr:col>
      <xdr:colOff>0</xdr:colOff>
      <xdr:row>11</xdr:row>
      <xdr:rowOff>67237</xdr:rowOff>
    </xdr:from>
    <xdr:ext cx="2207559" cy="526676"/>
    <xdr:sp macro="" textlink="">
      <xdr:nvSpPr>
        <xdr:cNvPr id="23" name="角丸四角形吹き出し 7">
          <a:extLst>
            <a:ext uri="{FF2B5EF4-FFF2-40B4-BE49-F238E27FC236}">
              <a16:creationId xmlns:a16="http://schemas.microsoft.com/office/drawing/2014/main" id="{B1296ADF-8B74-4D64-BBF1-35824AA173F1}"/>
            </a:ext>
          </a:extLst>
        </xdr:cNvPr>
        <xdr:cNvSpPr/>
      </xdr:nvSpPr>
      <xdr:spPr>
        <a:xfrm>
          <a:off x="1994647" y="2767855"/>
          <a:ext cx="2207559" cy="526676"/>
        </a:xfrm>
        <a:prstGeom prst="wedgeRoundRectCallout">
          <a:avLst>
            <a:gd name="adj1" fmla="val 59103"/>
            <a:gd name="adj2" fmla="val -33843"/>
            <a:gd name="adj3" fmla="val 16667"/>
          </a:avLst>
        </a:prstGeom>
        <a:solidFill>
          <a:schemeClr val="accent1">
            <a:lumMod val="40000"/>
            <a:lumOff val="60000"/>
          </a:schemeClr>
        </a:solidFill>
        <a:ln w="222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r>
            <a:rPr kumimoji="1" lang="ja-JP" altLang="en-US" sz="1050" b="1">
              <a:solidFill>
                <a:sysClr val="windowText" lastClr="000000"/>
              </a:solidFill>
              <a:effectLst/>
              <a:latin typeface="ＭＳ ゴシック" panose="020B0609070205080204" pitchFamily="49" charset="-128"/>
              <a:ea typeface="ＭＳ ゴシック" panose="020B0609070205080204" pitchFamily="49" charset="-128"/>
              <a:cs typeface="+mn-cs"/>
            </a:rPr>
            <a:t>原則、入所日の３週間前までに申請してください。</a:t>
          </a:r>
          <a:endParaRPr kumimoji="1"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oneCellAnchor>
  <xdr:twoCellAnchor editAs="absolute">
    <xdr:from>
      <xdr:col>41</xdr:col>
      <xdr:colOff>89647</xdr:colOff>
      <xdr:row>15</xdr:row>
      <xdr:rowOff>235324</xdr:rowOff>
    </xdr:from>
    <xdr:to>
      <xdr:col>48</xdr:col>
      <xdr:colOff>605117</xdr:colOff>
      <xdr:row>20</xdr:row>
      <xdr:rowOff>156882</xdr:rowOff>
    </xdr:to>
    <xdr:sp macro="" textlink="">
      <xdr:nvSpPr>
        <xdr:cNvPr id="27" name="正方形/長方形 26">
          <a:extLst>
            <a:ext uri="{FF2B5EF4-FFF2-40B4-BE49-F238E27FC236}">
              <a16:creationId xmlns:a16="http://schemas.microsoft.com/office/drawing/2014/main" id="{DA643E9E-FB83-483C-8E05-E99EF38D6B92}"/>
            </a:ext>
          </a:extLst>
        </xdr:cNvPr>
        <xdr:cNvSpPr/>
      </xdr:nvSpPr>
      <xdr:spPr>
        <a:xfrm>
          <a:off x="7474323" y="3810000"/>
          <a:ext cx="1647265" cy="1591235"/>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1" u="sng" kern="1200">
              <a:solidFill>
                <a:sysClr val="windowText" lastClr="000000"/>
              </a:solidFill>
              <a:latin typeface="ＭＳ ゴシック" panose="020B0609070205080204" pitchFamily="49" charset="-128"/>
              <a:ea typeface="ＭＳ ゴシック" panose="020B0609070205080204" pitchFamily="49" charset="-128"/>
            </a:rPr>
            <a:t>団体名と代表者の所属する団体名（学校名等）が異なる場合</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は、</a:t>
          </a:r>
        </a:p>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代表者役職・氏名の前に所属を入力</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してください。</a:t>
          </a:r>
        </a:p>
        <a:p>
          <a:pPr algn="l"/>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なお、</a:t>
          </a:r>
          <a:r>
            <a:rPr kumimoji="1" lang="ja-JP" altLang="en-US" sz="1000" b="1" u="sng" kern="1200">
              <a:solidFill>
                <a:sysClr val="windowText" lastClr="000000"/>
              </a:solidFill>
              <a:latin typeface="ＭＳ ゴシック" panose="020B0609070205080204" pitchFamily="49" charset="-128"/>
              <a:ea typeface="ＭＳ ゴシック" panose="020B0609070205080204" pitchFamily="49" charset="-128"/>
            </a:rPr>
            <a:t>電子押印等押印の必要はありません</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twoCellAnchor editAs="oneCell">
    <xdr:from>
      <xdr:col>14</xdr:col>
      <xdr:colOff>3</xdr:colOff>
      <xdr:row>29</xdr:row>
      <xdr:rowOff>1682</xdr:rowOff>
    </xdr:from>
    <xdr:to>
      <xdr:col>18</xdr:col>
      <xdr:colOff>43591</xdr:colOff>
      <xdr:row>29</xdr:row>
      <xdr:rowOff>181682</xdr:rowOff>
    </xdr:to>
    <xdr:sp macro="" textlink="">
      <xdr:nvSpPr>
        <xdr:cNvPr id="44" name="正方形/長方形 43">
          <a:extLst>
            <a:ext uri="{FF2B5EF4-FFF2-40B4-BE49-F238E27FC236}">
              <a16:creationId xmlns:a16="http://schemas.microsoft.com/office/drawing/2014/main" id="{BEDF7468-556D-467F-A7DA-B2EEE6232D87}"/>
            </a:ext>
          </a:extLst>
        </xdr:cNvPr>
        <xdr:cNvSpPr/>
      </xdr:nvSpPr>
      <xdr:spPr>
        <a:xfrm>
          <a:off x="2117915" y="8383682"/>
          <a:ext cx="828000" cy="180000"/>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代表者所属先</a:t>
          </a:r>
        </a:p>
      </xdr:txBody>
    </xdr:sp>
    <xdr:clientData/>
  </xdr:twoCellAnchor>
  <xdr:twoCellAnchor editAs="oneCell">
    <xdr:from>
      <xdr:col>14</xdr:col>
      <xdr:colOff>4</xdr:colOff>
      <xdr:row>31</xdr:row>
      <xdr:rowOff>1683</xdr:rowOff>
    </xdr:from>
    <xdr:to>
      <xdr:col>15</xdr:col>
      <xdr:colOff>158298</xdr:colOff>
      <xdr:row>31</xdr:row>
      <xdr:rowOff>181683</xdr:rowOff>
    </xdr:to>
    <xdr:sp macro="" textlink="">
      <xdr:nvSpPr>
        <xdr:cNvPr id="45" name="正方形/長方形 44">
          <a:extLst>
            <a:ext uri="{FF2B5EF4-FFF2-40B4-BE49-F238E27FC236}">
              <a16:creationId xmlns:a16="http://schemas.microsoft.com/office/drawing/2014/main" id="{CE51CA24-91C9-403F-BF23-6B53BBF0DDA8}"/>
            </a:ext>
          </a:extLst>
        </xdr:cNvPr>
        <xdr:cNvSpPr/>
      </xdr:nvSpPr>
      <xdr:spPr>
        <a:xfrm>
          <a:off x="2117916" y="8831918"/>
          <a:ext cx="360000" cy="180000"/>
        </a:xfrm>
        <a:prstGeom prst="rect">
          <a:avLst/>
        </a:prstGeom>
        <a:solidFill>
          <a:srgbClr val="FFFF99"/>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役職</a:t>
          </a:r>
        </a:p>
      </xdr:txBody>
    </xdr:sp>
    <xdr:clientData/>
  </xdr:twoCellAnchor>
  <xdr:twoCellAnchor editAs="oneCell">
    <xdr:from>
      <xdr:col>17</xdr:col>
      <xdr:colOff>219641</xdr:colOff>
      <xdr:row>31</xdr:row>
      <xdr:rowOff>198907</xdr:rowOff>
    </xdr:from>
    <xdr:to>
      <xdr:col>19</xdr:col>
      <xdr:colOff>131406</xdr:colOff>
      <xdr:row>32</xdr:row>
      <xdr:rowOff>177201</xdr:rowOff>
    </xdr:to>
    <xdr:sp macro="" textlink="">
      <xdr:nvSpPr>
        <xdr:cNvPr id="46" name="正方形/長方形 45">
          <a:extLst>
            <a:ext uri="{FF2B5EF4-FFF2-40B4-BE49-F238E27FC236}">
              <a16:creationId xmlns:a16="http://schemas.microsoft.com/office/drawing/2014/main" id="{C088C2ED-494D-41B9-A1D4-2E47A3DC4D6E}"/>
            </a:ext>
          </a:extLst>
        </xdr:cNvPr>
        <xdr:cNvSpPr/>
      </xdr:nvSpPr>
      <xdr:spPr>
        <a:xfrm>
          <a:off x="2897847" y="9029142"/>
          <a:ext cx="360000" cy="180000"/>
        </a:xfrm>
        <a:prstGeom prst="rect">
          <a:avLst/>
        </a:prstGeom>
        <a:solidFill>
          <a:srgbClr val="FFFF99"/>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氏名</a:t>
          </a:r>
        </a:p>
      </xdr:txBody>
    </xdr:sp>
    <xdr:clientData/>
  </xdr:twoCellAnchor>
  <xdr:twoCellAnchor editAs="oneCell">
    <xdr:from>
      <xdr:col>41</xdr:col>
      <xdr:colOff>17937</xdr:colOff>
      <xdr:row>32</xdr:row>
      <xdr:rowOff>203389</xdr:rowOff>
    </xdr:from>
    <xdr:to>
      <xdr:col>48</xdr:col>
      <xdr:colOff>616323</xdr:colOff>
      <xdr:row>35</xdr:row>
      <xdr:rowOff>67235</xdr:rowOff>
    </xdr:to>
    <xdr:sp macro="" textlink="">
      <xdr:nvSpPr>
        <xdr:cNvPr id="47" name="正方形/長方形 46">
          <a:extLst>
            <a:ext uri="{FF2B5EF4-FFF2-40B4-BE49-F238E27FC236}">
              <a16:creationId xmlns:a16="http://schemas.microsoft.com/office/drawing/2014/main" id="{3B2910AB-E013-465A-9B4B-197721F7C49F}"/>
            </a:ext>
          </a:extLst>
        </xdr:cNvPr>
        <xdr:cNvSpPr/>
      </xdr:nvSpPr>
      <xdr:spPr>
        <a:xfrm>
          <a:off x="7402613" y="9235330"/>
          <a:ext cx="1730181" cy="659464"/>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調整プログラム等の送付先</a:t>
          </a:r>
          <a:endParaRPr kumimoji="1" lang="en-US" altLang="ja-JP" sz="1000" b="1" kern="12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メールアドレス入力入してください。</a:t>
          </a:r>
        </a:p>
      </xdr:txBody>
    </xdr:sp>
    <xdr:clientData/>
  </xdr:twoCellAnchor>
  <xdr:twoCellAnchor>
    <xdr:from>
      <xdr:col>39</xdr:col>
      <xdr:colOff>179299</xdr:colOff>
      <xdr:row>33</xdr:row>
      <xdr:rowOff>192182</xdr:rowOff>
    </xdr:from>
    <xdr:to>
      <xdr:col>41</xdr:col>
      <xdr:colOff>17937</xdr:colOff>
      <xdr:row>34</xdr:row>
      <xdr:rowOff>62474</xdr:rowOff>
    </xdr:to>
    <xdr:cxnSp macro="">
      <xdr:nvCxnSpPr>
        <xdr:cNvPr id="48" name="直線矢印コネクタ 47">
          <a:extLst>
            <a:ext uri="{FF2B5EF4-FFF2-40B4-BE49-F238E27FC236}">
              <a16:creationId xmlns:a16="http://schemas.microsoft.com/office/drawing/2014/main" id="{D950CD2C-882C-4536-B7E5-97E1DE8A4AFC}"/>
            </a:ext>
          </a:extLst>
        </xdr:cNvPr>
        <xdr:cNvCxnSpPr>
          <a:stCxn id="47" idx="1"/>
        </xdr:cNvCxnSpPr>
      </xdr:nvCxnSpPr>
      <xdr:spPr>
        <a:xfrm flipH="1" flipV="1">
          <a:off x="7216593" y="9437035"/>
          <a:ext cx="186020" cy="128027"/>
        </a:xfrm>
        <a:prstGeom prst="straightConnector1">
          <a:avLst/>
        </a:prstGeom>
        <a:ln>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100856</xdr:colOff>
      <xdr:row>36</xdr:row>
      <xdr:rowOff>232523</xdr:rowOff>
    </xdr:from>
    <xdr:to>
      <xdr:col>11</xdr:col>
      <xdr:colOff>246532</xdr:colOff>
      <xdr:row>38</xdr:row>
      <xdr:rowOff>113740</xdr:rowOff>
    </xdr:to>
    <xdr:sp macro="" textlink="">
      <xdr:nvSpPr>
        <xdr:cNvPr id="49" name="正方形/長方形 48">
          <a:extLst>
            <a:ext uri="{FF2B5EF4-FFF2-40B4-BE49-F238E27FC236}">
              <a16:creationId xmlns:a16="http://schemas.microsoft.com/office/drawing/2014/main" id="{A21FA57A-EA7A-45F7-B714-CC783B74AE84}"/>
            </a:ext>
          </a:extLst>
        </xdr:cNvPr>
        <xdr:cNvSpPr/>
      </xdr:nvSpPr>
      <xdr:spPr>
        <a:xfrm>
          <a:off x="571503" y="10340229"/>
          <a:ext cx="1131794" cy="598393"/>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内訳は、</a:t>
          </a:r>
          <a:r>
            <a:rPr kumimoji="1" lang="ja-JP" altLang="en-US" sz="1000" b="1" kern="1200">
              <a:solidFill>
                <a:srgbClr val="FF0000"/>
              </a:solidFill>
              <a:latin typeface="ＭＳ ゴシック" panose="020B0609070205080204" pitchFamily="49" charset="-128"/>
              <a:ea typeface="ＭＳ ゴシック" panose="020B0609070205080204" pitchFamily="49" charset="-128"/>
            </a:rPr>
            <a:t>入所日時点の満年齢</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でお願いします。</a:t>
          </a:r>
        </a:p>
      </xdr:txBody>
    </xdr:sp>
    <xdr:clientData/>
  </xdr:twoCellAnchor>
  <xdr:oneCellAnchor>
    <xdr:from>
      <xdr:col>29</xdr:col>
      <xdr:colOff>156882</xdr:colOff>
      <xdr:row>42</xdr:row>
      <xdr:rowOff>12888</xdr:rowOff>
    </xdr:from>
    <xdr:ext cx="3810000" cy="806824"/>
    <xdr:sp macro="" textlink="">
      <xdr:nvSpPr>
        <xdr:cNvPr id="50" name="角丸四角形吹き出し 7">
          <a:extLst>
            <a:ext uri="{FF2B5EF4-FFF2-40B4-BE49-F238E27FC236}">
              <a16:creationId xmlns:a16="http://schemas.microsoft.com/office/drawing/2014/main" id="{2441FBBD-E2A8-4AFB-8595-BE3F2319A5E2}"/>
            </a:ext>
          </a:extLst>
        </xdr:cNvPr>
        <xdr:cNvSpPr/>
      </xdr:nvSpPr>
      <xdr:spPr>
        <a:xfrm>
          <a:off x="5334000" y="12003182"/>
          <a:ext cx="3810000" cy="806824"/>
        </a:xfrm>
        <a:prstGeom prst="wedgeRoundRectCallout">
          <a:avLst>
            <a:gd name="adj1" fmla="val -67801"/>
            <a:gd name="adj2" fmla="val 8043"/>
            <a:gd name="adj3" fmla="val 16667"/>
          </a:avLst>
        </a:prstGeom>
        <a:solidFill>
          <a:schemeClr val="accent1">
            <a:lumMod val="40000"/>
            <a:lumOff val="60000"/>
          </a:schemeClr>
        </a:solidFill>
        <a:ln w="222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r>
            <a:rPr kumimoji="1" lang="ja-JP" altLang="en-US" sz="1050" b="1">
              <a:solidFill>
                <a:sysClr val="windowText" lastClr="000000"/>
              </a:solidFill>
              <a:effectLst/>
              <a:latin typeface="ＭＳ ゴシック" panose="020B0609070205080204" pitchFamily="49" charset="-128"/>
              <a:ea typeface="ＭＳ ゴシック" panose="020B0609070205080204" pitchFamily="49" charset="-128"/>
              <a:cs typeface="+mn-cs"/>
            </a:rPr>
            <a:t>当ファイル付属の「様式２」及び「参考様式５</a:t>
          </a:r>
          <a:r>
            <a:rPr kumimoji="1"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1">
              <a:solidFill>
                <a:sysClr val="windowText" lastClr="000000"/>
              </a:solidFill>
              <a:effectLst/>
              <a:latin typeface="ＭＳ ゴシック" panose="020B0609070205080204" pitchFamily="49" charset="-128"/>
              <a:ea typeface="ＭＳ ゴシック" panose="020B0609070205080204" pitchFamily="49" charset="-128"/>
              <a:cs typeface="+mn-cs"/>
            </a:rPr>
            <a:t>参加者名簿</a:t>
          </a:r>
          <a:r>
            <a:rPr kumimoji="1"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1">
              <a:solidFill>
                <a:sysClr val="windowText" lastClr="000000"/>
              </a:solidFill>
              <a:effectLst/>
              <a:latin typeface="ＭＳ ゴシック" panose="020B0609070205080204" pitchFamily="49" charset="-128"/>
              <a:ea typeface="ＭＳ ゴシック" panose="020B0609070205080204" pitchFamily="49" charset="-128"/>
              <a:cs typeface="+mn-cs"/>
            </a:rPr>
            <a:t>」が該当します。</a:t>
          </a:r>
          <a:endParaRPr kumimoji="1"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50" b="1">
              <a:solidFill>
                <a:sysClr val="windowText" lastClr="000000"/>
              </a:solidFill>
              <a:effectLst/>
              <a:latin typeface="ＭＳ ゴシック" panose="020B0609070205080204" pitchFamily="49" charset="-128"/>
              <a:ea typeface="ＭＳ ゴシック" panose="020B0609070205080204" pitchFamily="49" charset="-128"/>
              <a:cs typeface="+mn-cs"/>
            </a:rPr>
            <a:t>各団体で個別に作成された場合は、その書類（ファイル）をご提出ください。</a:t>
          </a:r>
        </a:p>
      </xdr:txBody>
    </xdr:sp>
    <xdr:clientData/>
  </xdr:oneCellAnchor>
  <xdr:oneCellAnchor>
    <xdr:from>
      <xdr:col>41</xdr:col>
      <xdr:colOff>33619</xdr:colOff>
      <xdr:row>28</xdr:row>
      <xdr:rowOff>33616</xdr:rowOff>
    </xdr:from>
    <xdr:ext cx="1714500" cy="974913"/>
    <xdr:sp macro="" textlink="">
      <xdr:nvSpPr>
        <xdr:cNvPr id="51" name="角丸四角形吹き出し 7">
          <a:extLst>
            <a:ext uri="{FF2B5EF4-FFF2-40B4-BE49-F238E27FC236}">
              <a16:creationId xmlns:a16="http://schemas.microsoft.com/office/drawing/2014/main" id="{80A48E1F-621E-4C73-A9A6-2445A4FDF5E7}"/>
            </a:ext>
          </a:extLst>
        </xdr:cNvPr>
        <xdr:cNvSpPr/>
      </xdr:nvSpPr>
      <xdr:spPr>
        <a:xfrm>
          <a:off x="7418295" y="8157881"/>
          <a:ext cx="1714500" cy="974913"/>
        </a:xfrm>
        <a:prstGeom prst="wedgeRoundRectCallout">
          <a:avLst>
            <a:gd name="adj1" fmla="val -68316"/>
            <a:gd name="adj2" fmla="val -8691"/>
            <a:gd name="adj3" fmla="val 16667"/>
          </a:avLst>
        </a:prstGeom>
        <a:solidFill>
          <a:schemeClr val="accent1">
            <a:lumMod val="40000"/>
            <a:lumOff val="60000"/>
          </a:schemeClr>
        </a:solidFill>
        <a:ln w="222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r>
            <a:rPr kumimoji="1" lang="ja-JP" altLang="en-US" sz="1050" b="1">
              <a:solidFill>
                <a:sysClr val="windowText" lastClr="000000"/>
              </a:solidFill>
              <a:effectLst/>
              <a:latin typeface="ＭＳ ゴシック" panose="020B0609070205080204" pitchFamily="49" charset="-128"/>
              <a:ea typeface="ＭＳ ゴシック" panose="020B0609070205080204" pitchFamily="49" charset="-128"/>
              <a:cs typeface="+mn-cs"/>
            </a:rPr>
            <a:t>申請者の住所が表示されます。</a:t>
          </a:r>
          <a:endParaRPr kumimoji="1"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50" b="1">
              <a:solidFill>
                <a:sysClr val="windowText" lastClr="000000"/>
              </a:solidFill>
              <a:effectLst/>
              <a:latin typeface="ＭＳ ゴシック" panose="020B0609070205080204" pitchFamily="49" charset="-128"/>
              <a:ea typeface="ＭＳ ゴシック" panose="020B0609070205080204" pitchFamily="49" charset="-128"/>
              <a:cs typeface="+mn-cs"/>
            </a:rPr>
            <a:t>異なる場合は、正しい住所を直接入力してください。</a:t>
          </a:r>
        </a:p>
      </xdr:txBody>
    </xdr:sp>
    <xdr:clientData/>
  </xdr:oneCellAnchor>
  <xdr:oneCellAnchor>
    <xdr:from>
      <xdr:col>41</xdr:col>
      <xdr:colOff>33617</xdr:colOff>
      <xdr:row>36</xdr:row>
      <xdr:rowOff>295836</xdr:rowOff>
    </xdr:from>
    <xdr:ext cx="1725707" cy="747992"/>
    <xdr:sp macro="" textlink="">
      <xdr:nvSpPr>
        <xdr:cNvPr id="52" name="角丸四角形吹き出し 7">
          <a:extLst>
            <a:ext uri="{FF2B5EF4-FFF2-40B4-BE49-F238E27FC236}">
              <a16:creationId xmlns:a16="http://schemas.microsoft.com/office/drawing/2014/main" id="{58F4481C-94E9-45DE-9B52-5E4E4C894987}"/>
            </a:ext>
          </a:extLst>
        </xdr:cNvPr>
        <xdr:cNvSpPr/>
      </xdr:nvSpPr>
      <xdr:spPr>
        <a:xfrm>
          <a:off x="7418293" y="10224248"/>
          <a:ext cx="1725707" cy="747992"/>
        </a:xfrm>
        <a:prstGeom prst="wedgeRoundRectCallout">
          <a:avLst>
            <a:gd name="adj1" fmla="val -119591"/>
            <a:gd name="adj2" fmla="val -50211"/>
            <a:gd name="adj3" fmla="val 16667"/>
          </a:avLst>
        </a:prstGeom>
        <a:solidFill>
          <a:schemeClr val="accent1">
            <a:lumMod val="40000"/>
            <a:lumOff val="60000"/>
          </a:schemeClr>
        </a:solidFill>
        <a:ln w="222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r>
            <a:rPr kumimoji="1" lang="ja-JP" altLang="en-US" sz="1050" b="1">
              <a:solidFill>
                <a:sysClr val="windowText" lastClr="000000"/>
              </a:solidFill>
              <a:effectLst/>
              <a:latin typeface="ＭＳ ゴシック" panose="020B0609070205080204" pitchFamily="49" charset="-128"/>
              <a:ea typeface="ＭＳ ゴシック" panose="020B0609070205080204" pitchFamily="49" charset="-128"/>
              <a:cs typeface="+mn-cs"/>
            </a:rPr>
            <a:t>黄色のセルの色を消したい場合は、</a:t>
          </a:r>
          <a:r>
            <a:rPr kumimoji="1"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rPr>
            <a:t>0(</a:t>
          </a:r>
          <a:r>
            <a:rPr kumimoji="1" lang="ja-JP" altLang="en-US" sz="1050" b="1">
              <a:solidFill>
                <a:sysClr val="windowText" lastClr="000000"/>
              </a:solidFill>
              <a:effectLst/>
              <a:latin typeface="ＭＳ ゴシック" panose="020B0609070205080204" pitchFamily="49" charset="-128"/>
              <a:ea typeface="ＭＳ ゴシック" panose="020B0609070205080204" pitchFamily="49" charset="-128"/>
              <a:cs typeface="+mn-cs"/>
            </a:rPr>
            <a:t>ゼロ</a:t>
          </a:r>
          <a:r>
            <a:rPr kumimoji="1"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1">
              <a:solidFill>
                <a:sysClr val="windowText" lastClr="000000"/>
              </a:solidFill>
              <a:effectLst/>
              <a:latin typeface="ＭＳ ゴシック" panose="020B0609070205080204" pitchFamily="49" charset="-128"/>
              <a:ea typeface="ＭＳ ゴシック" panose="020B0609070205080204" pitchFamily="49" charset="-128"/>
              <a:cs typeface="+mn-cs"/>
            </a:rPr>
            <a:t>を入力してください。</a:t>
          </a:r>
        </a:p>
      </xdr:txBody>
    </xdr:sp>
    <xdr:clientData/>
  </xdr:oneCellAnchor>
  <xdr:twoCellAnchor editAs="oneCell">
    <xdr:from>
      <xdr:col>18</xdr:col>
      <xdr:colOff>1126</xdr:colOff>
      <xdr:row>30</xdr:row>
      <xdr:rowOff>175935</xdr:rowOff>
    </xdr:from>
    <xdr:to>
      <xdr:col>20</xdr:col>
      <xdr:colOff>66121</xdr:colOff>
      <xdr:row>31</xdr:row>
      <xdr:rowOff>80200</xdr:rowOff>
    </xdr:to>
    <xdr:sp macro="" textlink="">
      <xdr:nvSpPr>
        <xdr:cNvPr id="53" name="正方形/長方形 52">
          <a:extLst>
            <a:ext uri="{FF2B5EF4-FFF2-40B4-BE49-F238E27FC236}">
              <a16:creationId xmlns:a16="http://schemas.microsoft.com/office/drawing/2014/main" id="{1C89E568-C7F1-404D-9476-4E67F215C4A5}"/>
            </a:ext>
          </a:extLst>
        </xdr:cNvPr>
        <xdr:cNvSpPr/>
      </xdr:nvSpPr>
      <xdr:spPr>
        <a:xfrm>
          <a:off x="2903450" y="8748435"/>
          <a:ext cx="457200" cy="162000"/>
        </a:xfrm>
        <a:prstGeom prst="rect">
          <a:avLst/>
        </a:prstGeom>
        <a:solidFill>
          <a:srgbClr val="FFFF99"/>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750" b="1" kern="1200">
              <a:solidFill>
                <a:srgbClr val="FF0000"/>
              </a:solidFill>
              <a:latin typeface="ＭＳ ゴシック" panose="020B0609070205080204" pitchFamily="49" charset="-128"/>
              <a:ea typeface="ＭＳ ゴシック" panose="020B0609070205080204" pitchFamily="49" charset="-128"/>
            </a:rPr>
            <a:t>ふりがな</a:t>
          </a:r>
        </a:p>
      </xdr:txBody>
    </xdr:sp>
    <xdr:clientData/>
  </xdr:twoCellAnchor>
  <xdr:oneCellAnchor>
    <xdr:from>
      <xdr:col>21</xdr:col>
      <xdr:colOff>134470</xdr:colOff>
      <xdr:row>26</xdr:row>
      <xdr:rowOff>381001</xdr:rowOff>
    </xdr:from>
    <xdr:ext cx="1792941" cy="638735"/>
    <xdr:sp macro="" textlink="">
      <xdr:nvSpPr>
        <xdr:cNvPr id="54" name="角丸四角形吹き出し 7">
          <a:extLst>
            <a:ext uri="{FF2B5EF4-FFF2-40B4-BE49-F238E27FC236}">
              <a16:creationId xmlns:a16="http://schemas.microsoft.com/office/drawing/2014/main" id="{2859F9E9-B04F-4381-9520-63DAD420EB3B}"/>
            </a:ext>
          </a:extLst>
        </xdr:cNvPr>
        <xdr:cNvSpPr/>
      </xdr:nvSpPr>
      <xdr:spPr>
        <a:xfrm>
          <a:off x="3574676" y="7732060"/>
          <a:ext cx="1792941" cy="638735"/>
        </a:xfrm>
        <a:prstGeom prst="wedgeRoundRectCallout">
          <a:avLst>
            <a:gd name="adj1" fmla="val -32403"/>
            <a:gd name="adj2" fmla="val 123285"/>
            <a:gd name="adj3" fmla="val 16667"/>
          </a:avLst>
        </a:prstGeom>
        <a:solidFill>
          <a:schemeClr val="accent1">
            <a:lumMod val="40000"/>
            <a:lumOff val="60000"/>
          </a:schemeClr>
        </a:solidFill>
        <a:ln w="222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r>
            <a:rPr kumimoji="1" lang="ja-JP" altLang="en-US" sz="1050" b="1">
              <a:solidFill>
                <a:sysClr val="windowText" lastClr="000000"/>
              </a:solidFill>
              <a:effectLst/>
              <a:latin typeface="ＭＳ ゴシック" panose="020B0609070205080204" pitchFamily="49" charset="-128"/>
              <a:ea typeface="ＭＳ ゴシック" panose="020B0609070205080204" pitchFamily="49" charset="-128"/>
              <a:cs typeface="+mn-cs"/>
            </a:rPr>
            <a:t>ふりがなが異なる場合は、正しいふりがなを直接入力してください。</a:t>
          </a:r>
        </a:p>
      </xdr:txBody>
    </xdr:sp>
    <xdr:clientData/>
  </xdr:oneCellAnchor>
  <xdr:twoCellAnchor>
    <xdr:from>
      <xdr:col>44</xdr:col>
      <xdr:colOff>33618</xdr:colOff>
      <xdr:row>7</xdr:row>
      <xdr:rowOff>212910</xdr:rowOff>
    </xdr:from>
    <xdr:to>
      <xdr:col>49</xdr:col>
      <xdr:colOff>649942</xdr:colOff>
      <xdr:row>11</xdr:row>
      <xdr:rowOff>33616</xdr:rowOff>
    </xdr:to>
    <xdr:sp macro="" textlink="">
      <xdr:nvSpPr>
        <xdr:cNvPr id="3" name="矢印: 左 2">
          <a:hlinkClick xmlns:r="http://schemas.openxmlformats.org/officeDocument/2006/relationships" r:id="rId1"/>
          <a:extLst>
            <a:ext uri="{FF2B5EF4-FFF2-40B4-BE49-F238E27FC236}">
              <a16:creationId xmlns:a16="http://schemas.microsoft.com/office/drawing/2014/main" id="{3FE66C85-8517-4A62-8E4C-8D9850CF637E}"/>
            </a:ext>
          </a:extLst>
        </xdr:cNvPr>
        <xdr:cNvSpPr/>
      </xdr:nvSpPr>
      <xdr:spPr>
        <a:xfrm>
          <a:off x="7900147" y="1983439"/>
          <a:ext cx="1949824" cy="750795"/>
        </a:xfrm>
        <a:prstGeom prst="leftArrow">
          <a:avLst/>
        </a:prstGeom>
        <a:solidFill>
          <a:schemeClr val="bg1"/>
        </a:solidFill>
        <a:ln>
          <a:solidFill>
            <a:srgbClr val="00B050"/>
          </a:solidFill>
        </a:ln>
        <a:effectLst>
          <a:glow rad="127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u="sng">
              <a:solidFill>
                <a:srgbClr val="0070C0"/>
              </a:solidFill>
            </a:rPr>
            <a:t>様式</a:t>
          </a:r>
          <a:r>
            <a:rPr kumimoji="1" lang="en-US" altLang="ja-JP" sz="1400" u="sng">
              <a:solidFill>
                <a:srgbClr val="0070C0"/>
              </a:solidFill>
            </a:rPr>
            <a:t>1</a:t>
          </a:r>
          <a:r>
            <a:rPr kumimoji="1" lang="ja-JP" altLang="en-US" sz="1400" u="sng">
              <a:solidFill>
                <a:srgbClr val="0070C0"/>
              </a:solidFill>
            </a:rPr>
            <a:t>にもどる</a:t>
          </a:r>
          <a:r>
            <a:rPr kumimoji="1" lang="en-US" altLang="ja-JP" sz="1400" u="sng">
              <a:solidFill>
                <a:srgbClr val="0070C0"/>
              </a:solidFill>
            </a:rPr>
            <a:t> </a:t>
          </a:r>
          <a:endParaRPr kumimoji="1" lang="ja-JP" altLang="en-US" sz="1400" u="sng">
            <a:solidFill>
              <a:srgbClr val="0070C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57150</xdr:colOff>
      <xdr:row>17</xdr:row>
      <xdr:rowOff>194582</xdr:rowOff>
    </xdr:from>
    <xdr:to>
      <xdr:col>19</xdr:col>
      <xdr:colOff>66675</xdr:colOff>
      <xdr:row>19</xdr:row>
      <xdr:rowOff>23132</xdr:rowOff>
    </xdr:to>
    <xdr:sp macro="" textlink="">
      <xdr:nvSpPr>
        <xdr:cNvPr id="2" name="Check Box 29" hidden="1">
          <a:extLst>
            <a:ext uri="{63B3BB69-23CF-44E3-9099-C40C66FF867C}">
              <a14:compatExt xmlns:a14="http://schemas.microsoft.com/office/drawing/2010/main" spid="_x0000_s28701"/>
            </a:ext>
            <a:ext uri="{FF2B5EF4-FFF2-40B4-BE49-F238E27FC236}">
              <a16:creationId xmlns:a16="http://schemas.microsoft.com/office/drawing/2014/main" id="{755DFA7C-26ED-4E73-BA6B-FC1E96E9D61D}"/>
            </a:ext>
          </a:extLst>
        </xdr:cNvPr>
        <xdr:cNvSpPr/>
      </xdr:nvSpPr>
      <xdr:spPr bwMode="auto">
        <a:xfrm>
          <a:off x="2171700" y="3671207"/>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87039</xdr:colOff>
      <xdr:row>38</xdr:row>
      <xdr:rowOff>19050</xdr:rowOff>
    </xdr:from>
    <xdr:to>
      <xdr:col>38</xdr:col>
      <xdr:colOff>39413</xdr:colOff>
      <xdr:row>38</xdr:row>
      <xdr:rowOff>190500</xdr:rowOff>
    </xdr:to>
    <xdr:sp macro="" textlink="">
      <xdr:nvSpPr>
        <xdr:cNvPr id="3" name="Check Box 17" hidden="1">
          <a:extLst>
            <a:ext uri="{63B3BB69-23CF-44E3-9099-C40C66FF867C}">
              <a14:compatExt xmlns:a14="http://schemas.microsoft.com/office/drawing/2010/main" spid="_x0000_s28689"/>
            </a:ext>
            <a:ext uri="{FF2B5EF4-FFF2-40B4-BE49-F238E27FC236}">
              <a16:creationId xmlns:a16="http://schemas.microsoft.com/office/drawing/2014/main" id="{A67B2194-9026-470D-AF69-6D591758B621}"/>
            </a:ext>
          </a:extLst>
        </xdr:cNvPr>
        <xdr:cNvSpPr/>
      </xdr:nvSpPr>
      <xdr:spPr bwMode="auto">
        <a:xfrm>
          <a:off x="4735239" y="7677150"/>
          <a:ext cx="21907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57150</xdr:colOff>
      <xdr:row>21</xdr:row>
      <xdr:rowOff>28575</xdr:rowOff>
    </xdr:from>
    <xdr:to>
      <xdr:col>20</xdr:col>
      <xdr:colOff>19050</xdr:colOff>
      <xdr:row>21</xdr:row>
      <xdr:rowOff>200025</xdr:rowOff>
    </xdr:to>
    <xdr:sp macro="" textlink="">
      <xdr:nvSpPr>
        <xdr:cNvPr id="4" name="Check Box 10" hidden="1">
          <a:extLst>
            <a:ext uri="{63B3BB69-23CF-44E3-9099-C40C66FF867C}">
              <a14:compatExt xmlns:a14="http://schemas.microsoft.com/office/drawing/2010/main" spid="_x0000_s28682"/>
            </a:ext>
            <a:ext uri="{FF2B5EF4-FFF2-40B4-BE49-F238E27FC236}">
              <a16:creationId xmlns:a16="http://schemas.microsoft.com/office/drawing/2014/main" id="{654019E0-EC74-482C-93D1-EE0DABCD3796}"/>
            </a:ext>
          </a:extLst>
        </xdr:cNvPr>
        <xdr:cNvSpPr/>
      </xdr:nvSpPr>
      <xdr:spPr bwMode="auto">
        <a:xfrm>
          <a:off x="2305050" y="4362450"/>
          <a:ext cx="228600" cy="171450"/>
        </a:xfrm>
        <a:prstGeom prst="rect">
          <a:avLst/>
        </a:prstGeom>
        <a:noFill/>
        <a:ln w="9525">
          <a:miter lim="800000"/>
          <a:headEnd/>
          <a:tailEnd/>
        </a:ln>
      </xdr:spPr>
    </xdr:sp>
    <xdr:clientData/>
  </xdr:twoCellAnchor>
  <xdr:twoCellAnchor editAs="oneCell">
    <xdr:from>
      <xdr:col>18</xdr:col>
      <xdr:colOff>73244</xdr:colOff>
      <xdr:row>23</xdr:row>
      <xdr:rowOff>19050</xdr:rowOff>
    </xdr:from>
    <xdr:to>
      <xdr:col>20</xdr:col>
      <xdr:colOff>25619</xdr:colOff>
      <xdr:row>23</xdr:row>
      <xdr:rowOff>180975</xdr:rowOff>
    </xdr:to>
    <xdr:sp macro="" textlink="">
      <xdr:nvSpPr>
        <xdr:cNvPr id="5" name="Check Box 8" hidden="1">
          <a:extLst>
            <a:ext uri="{63B3BB69-23CF-44E3-9099-C40C66FF867C}">
              <a14:compatExt xmlns:a14="http://schemas.microsoft.com/office/drawing/2010/main" spid="_x0000_s28680"/>
            </a:ext>
            <a:ext uri="{FF2B5EF4-FFF2-40B4-BE49-F238E27FC236}">
              <a16:creationId xmlns:a16="http://schemas.microsoft.com/office/drawing/2014/main" id="{DF560D40-C9B0-439C-82CC-AD937254E6FA}"/>
            </a:ext>
          </a:extLst>
        </xdr:cNvPr>
        <xdr:cNvSpPr/>
      </xdr:nvSpPr>
      <xdr:spPr bwMode="auto">
        <a:xfrm>
          <a:off x="2321144" y="47720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28575</xdr:colOff>
          <xdr:row>17</xdr:row>
          <xdr:rowOff>200025</xdr:rowOff>
        </xdr:from>
        <xdr:to>
          <xdr:col>10</xdr:col>
          <xdr:colOff>28575</xdr:colOff>
          <xdr:row>19</xdr:row>
          <xdr:rowOff>19050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B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17</xdr:row>
          <xdr:rowOff>200025</xdr:rowOff>
        </xdr:from>
        <xdr:to>
          <xdr:col>19</xdr:col>
          <xdr:colOff>66675</xdr:colOff>
          <xdr:row>19</xdr:row>
          <xdr:rowOff>28575</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B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xdr:row>
          <xdr:rowOff>209550</xdr:rowOff>
        </xdr:from>
        <xdr:to>
          <xdr:col>10</xdr:col>
          <xdr:colOff>19050</xdr:colOff>
          <xdr:row>20</xdr:row>
          <xdr:rowOff>19050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B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18</xdr:row>
          <xdr:rowOff>209550</xdr:rowOff>
        </xdr:from>
        <xdr:to>
          <xdr:col>28</xdr:col>
          <xdr:colOff>19050</xdr:colOff>
          <xdr:row>20</xdr:row>
          <xdr:rowOff>19050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B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21</xdr:row>
          <xdr:rowOff>19050</xdr:rowOff>
        </xdr:from>
        <xdr:to>
          <xdr:col>33</xdr:col>
          <xdr:colOff>104775</xdr:colOff>
          <xdr:row>21</xdr:row>
          <xdr:rowOff>190500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B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21</xdr:row>
          <xdr:rowOff>19050</xdr:rowOff>
        </xdr:from>
        <xdr:to>
          <xdr:col>37</xdr:col>
          <xdr:colOff>114300</xdr:colOff>
          <xdr:row>21</xdr:row>
          <xdr:rowOff>190500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B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21</xdr:row>
          <xdr:rowOff>19050</xdr:rowOff>
        </xdr:from>
        <xdr:to>
          <xdr:col>49</xdr:col>
          <xdr:colOff>104775</xdr:colOff>
          <xdr:row>21</xdr:row>
          <xdr:rowOff>190500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B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21</xdr:row>
          <xdr:rowOff>19050</xdr:rowOff>
        </xdr:from>
        <xdr:to>
          <xdr:col>53</xdr:col>
          <xdr:colOff>114300</xdr:colOff>
          <xdr:row>21</xdr:row>
          <xdr:rowOff>190500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B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21</xdr:row>
          <xdr:rowOff>19050</xdr:rowOff>
        </xdr:from>
        <xdr:to>
          <xdr:col>49</xdr:col>
          <xdr:colOff>104775</xdr:colOff>
          <xdr:row>21</xdr:row>
          <xdr:rowOff>190500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B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21</xdr:row>
          <xdr:rowOff>19050</xdr:rowOff>
        </xdr:from>
        <xdr:to>
          <xdr:col>53</xdr:col>
          <xdr:colOff>114300</xdr:colOff>
          <xdr:row>21</xdr:row>
          <xdr:rowOff>190500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B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38</xdr:row>
          <xdr:rowOff>19050</xdr:rowOff>
        </xdr:from>
        <xdr:to>
          <xdr:col>18</xdr:col>
          <xdr:colOff>9525</xdr:colOff>
          <xdr:row>38</xdr:row>
          <xdr:rowOff>190500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B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19050</xdr:rowOff>
        </xdr:from>
        <xdr:to>
          <xdr:col>21</xdr:col>
          <xdr:colOff>123825</xdr:colOff>
          <xdr:row>38</xdr:row>
          <xdr:rowOff>190500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B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38</xdr:row>
          <xdr:rowOff>28575</xdr:rowOff>
        </xdr:from>
        <xdr:to>
          <xdr:col>34</xdr:col>
          <xdr:colOff>9525</xdr:colOff>
          <xdr:row>38</xdr:row>
          <xdr:rowOff>200025</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B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38</xdr:row>
          <xdr:rowOff>19050</xdr:rowOff>
        </xdr:from>
        <xdr:to>
          <xdr:col>38</xdr:col>
          <xdr:colOff>0</xdr:colOff>
          <xdr:row>38</xdr:row>
          <xdr:rowOff>190500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B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54</xdr:row>
          <xdr:rowOff>295275</xdr:rowOff>
        </xdr:from>
        <xdr:to>
          <xdr:col>14</xdr:col>
          <xdr:colOff>114300</xdr:colOff>
          <xdr:row>55</xdr:row>
          <xdr:rowOff>171450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B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54</xdr:row>
          <xdr:rowOff>295275</xdr:rowOff>
        </xdr:from>
        <xdr:to>
          <xdr:col>19</xdr:col>
          <xdr:colOff>104775</xdr:colOff>
          <xdr:row>55</xdr:row>
          <xdr:rowOff>171450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B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38</xdr:row>
          <xdr:rowOff>28575</xdr:rowOff>
        </xdr:from>
        <xdr:to>
          <xdr:col>50</xdr:col>
          <xdr:colOff>9525</xdr:colOff>
          <xdr:row>38</xdr:row>
          <xdr:rowOff>200025</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B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38</xdr:row>
          <xdr:rowOff>19050</xdr:rowOff>
        </xdr:from>
        <xdr:to>
          <xdr:col>54</xdr:col>
          <xdr:colOff>0</xdr:colOff>
          <xdr:row>38</xdr:row>
          <xdr:rowOff>190500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B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19</xdr:row>
          <xdr:rowOff>209550</xdr:rowOff>
        </xdr:from>
        <xdr:to>
          <xdr:col>20</xdr:col>
          <xdr:colOff>47625</xdr:colOff>
          <xdr:row>21</xdr:row>
          <xdr:rowOff>19050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B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21</xdr:row>
          <xdr:rowOff>28575</xdr:rowOff>
        </xdr:from>
        <xdr:to>
          <xdr:col>16</xdr:col>
          <xdr:colOff>38100</xdr:colOff>
          <xdr:row>21</xdr:row>
          <xdr:rowOff>190500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B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xdr:row>
          <xdr:rowOff>28575</xdr:rowOff>
        </xdr:from>
        <xdr:to>
          <xdr:col>20</xdr:col>
          <xdr:colOff>19050</xdr:colOff>
          <xdr:row>21</xdr:row>
          <xdr:rowOff>200025</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B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23</xdr:row>
          <xdr:rowOff>19050</xdr:rowOff>
        </xdr:from>
        <xdr:to>
          <xdr:col>16</xdr:col>
          <xdr:colOff>38100</xdr:colOff>
          <xdr:row>23</xdr:row>
          <xdr:rowOff>180975</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B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23</xdr:row>
          <xdr:rowOff>19050</xdr:rowOff>
        </xdr:from>
        <xdr:to>
          <xdr:col>20</xdr:col>
          <xdr:colOff>9525</xdr:colOff>
          <xdr:row>23</xdr:row>
          <xdr:rowOff>180975</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B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xdr:row>
          <xdr:rowOff>28575</xdr:rowOff>
        </xdr:from>
        <xdr:to>
          <xdr:col>19</xdr:col>
          <xdr:colOff>19050</xdr:colOff>
          <xdr:row>24</xdr:row>
          <xdr:rowOff>171450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B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24</xdr:row>
          <xdr:rowOff>19050</xdr:rowOff>
        </xdr:from>
        <xdr:to>
          <xdr:col>22</xdr:col>
          <xdr:colOff>38100</xdr:colOff>
          <xdr:row>24</xdr:row>
          <xdr:rowOff>190500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B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19</xdr:row>
          <xdr:rowOff>219075</xdr:rowOff>
        </xdr:from>
        <xdr:to>
          <xdr:col>16</xdr:col>
          <xdr:colOff>66675</xdr:colOff>
          <xdr:row>21</xdr:row>
          <xdr:rowOff>19050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B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22</xdr:row>
          <xdr:rowOff>28575</xdr:rowOff>
        </xdr:from>
        <xdr:to>
          <xdr:col>16</xdr:col>
          <xdr:colOff>38100</xdr:colOff>
          <xdr:row>22</xdr:row>
          <xdr:rowOff>190500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B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22</xdr:row>
          <xdr:rowOff>28575</xdr:rowOff>
        </xdr:from>
        <xdr:to>
          <xdr:col>20</xdr:col>
          <xdr:colOff>19050</xdr:colOff>
          <xdr:row>22</xdr:row>
          <xdr:rowOff>190500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B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4</xdr:row>
          <xdr:rowOff>228600</xdr:rowOff>
        </xdr:from>
        <xdr:to>
          <xdr:col>41</xdr:col>
          <xdr:colOff>123825</xdr:colOff>
          <xdr:row>6</xdr:row>
          <xdr:rowOff>9525</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B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4</xdr:row>
          <xdr:rowOff>219075</xdr:rowOff>
        </xdr:from>
        <xdr:to>
          <xdr:col>49</xdr:col>
          <xdr:colOff>95250</xdr:colOff>
          <xdr:row>6</xdr:row>
          <xdr:rowOff>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B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23</xdr:row>
          <xdr:rowOff>19050</xdr:rowOff>
        </xdr:from>
        <xdr:to>
          <xdr:col>20</xdr:col>
          <xdr:colOff>57150</xdr:colOff>
          <xdr:row>23</xdr:row>
          <xdr:rowOff>180975</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B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20</xdr:row>
          <xdr:rowOff>28575</xdr:rowOff>
        </xdr:from>
        <xdr:to>
          <xdr:col>16</xdr:col>
          <xdr:colOff>47625</xdr:colOff>
          <xdr:row>20</xdr:row>
          <xdr:rowOff>180975</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B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22</xdr:row>
          <xdr:rowOff>38100</xdr:rowOff>
        </xdr:from>
        <xdr:to>
          <xdr:col>16</xdr:col>
          <xdr:colOff>47625</xdr:colOff>
          <xdr:row>22</xdr:row>
          <xdr:rowOff>190500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B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22</xdr:row>
          <xdr:rowOff>28575</xdr:rowOff>
        </xdr:from>
        <xdr:to>
          <xdr:col>20</xdr:col>
          <xdr:colOff>57150</xdr:colOff>
          <xdr:row>22</xdr:row>
          <xdr:rowOff>180975</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B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23</xdr:row>
          <xdr:rowOff>28575</xdr:rowOff>
        </xdr:from>
        <xdr:to>
          <xdr:col>16</xdr:col>
          <xdr:colOff>47625</xdr:colOff>
          <xdr:row>23</xdr:row>
          <xdr:rowOff>180975</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B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24</xdr:row>
          <xdr:rowOff>19050</xdr:rowOff>
        </xdr:from>
        <xdr:to>
          <xdr:col>19</xdr:col>
          <xdr:colOff>57150</xdr:colOff>
          <xdr:row>24</xdr:row>
          <xdr:rowOff>171450</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B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24</xdr:row>
          <xdr:rowOff>19050</xdr:rowOff>
        </xdr:from>
        <xdr:to>
          <xdr:col>22</xdr:col>
          <xdr:colOff>38100</xdr:colOff>
          <xdr:row>24</xdr:row>
          <xdr:rowOff>171450</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B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20</xdr:row>
          <xdr:rowOff>9525</xdr:rowOff>
        </xdr:from>
        <xdr:to>
          <xdr:col>20</xdr:col>
          <xdr:colOff>57150</xdr:colOff>
          <xdr:row>20</xdr:row>
          <xdr:rowOff>180975</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0B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21</xdr:row>
          <xdr:rowOff>28575</xdr:rowOff>
        </xdr:from>
        <xdr:to>
          <xdr:col>16</xdr:col>
          <xdr:colOff>47625</xdr:colOff>
          <xdr:row>21</xdr:row>
          <xdr:rowOff>200025</xdr:rowOff>
        </xdr:to>
        <xdr:sp macro="" textlink="">
          <xdr:nvSpPr>
            <xdr:cNvPr id="40999" name="Check Box 39" hidden="1">
              <a:extLst>
                <a:ext uri="{63B3BB69-23CF-44E3-9099-C40C66FF867C}">
                  <a14:compatExt spid="_x0000_s40999"/>
                </a:ext>
                <a:ext uri="{FF2B5EF4-FFF2-40B4-BE49-F238E27FC236}">
                  <a16:creationId xmlns:a16="http://schemas.microsoft.com/office/drawing/2014/main" id="{00000000-0008-0000-0B00-00002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21</xdr:row>
          <xdr:rowOff>19050</xdr:rowOff>
        </xdr:from>
        <xdr:to>
          <xdr:col>20</xdr:col>
          <xdr:colOff>57150</xdr:colOff>
          <xdr:row>21</xdr:row>
          <xdr:rowOff>190500</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B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21</xdr:row>
          <xdr:rowOff>38100</xdr:rowOff>
        </xdr:from>
        <xdr:to>
          <xdr:col>34</xdr:col>
          <xdr:colOff>19050</xdr:colOff>
          <xdr:row>21</xdr:row>
          <xdr:rowOff>190500</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B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21</xdr:row>
          <xdr:rowOff>38100</xdr:rowOff>
        </xdr:from>
        <xdr:to>
          <xdr:col>38</xdr:col>
          <xdr:colOff>9525</xdr:colOff>
          <xdr:row>21</xdr:row>
          <xdr:rowOff>190500</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B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200025</xdr:rowOff>
        </xdr:from>
        <xdr:to>
          <xdr:col>10</xdr:col>
          <xdr:colOff>47625</xdr:colOff>
          <xdr:row>19</xdr:row>
          <xdr:rowOff>19050</xdr:rowOff>
        </xdr:to>
        <xdr:sp macro="" textlink="">
          <xdr:nvSpPr>
            <xdr:cNvPr id="41003" name="Check Box 43" hidden="1">
              <a:extLst>
                <a:ext uri="{63B3BB69-23CF-44E3-9099-C40C66FF867C}">
                  <a14:compatExt spid="_x0000_s41003"/>
                </a:ext>
                <a:ext uri="{FF2B5EF4-FFF2-40B4-BE49-F238E27FC236}">
                  <a16:creationId xmlns:a16="http://schemas.microsoft.com/office/drawing/2014/main" id="{00000000-0008-0000-0B00-00002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28575</xdr:rowOff>
        </xdr:from>
        <xdr:to>
          <xdr:col>10</xdr:col>
          <xdr:colOff>9525</xdr:colOff>
          <xdr:row>19</xdr:row>
          <xdr:rowOff>180975</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B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19</xdr:row>
          <xdr:rowOff>28575</xdr:rowOff>
        </xdr:from>
        <xdr:to>
          <xdr:col>28</xdr:col>
          <xdr:colOff>47625</xdr:colOff>
          <xdr:row>19</xdr:row>
          <xdr:rowOff>180975</xdr:rowOff>
        </xdr:to>
        <xdr:sp macro="" textlink="">
          <xdr:nvSpPr>
            <xdr:cNvPr id="41005" name="Check Box 45" hidden="1">
              <a:extLst>
                <a:ext uri="{63B3BB69-23CF-44E3-9099-C40C66FF867C}">
                  <a14:compatExt spid="_x0000_s41005"/>
                </a:ext>
                <a:ext uri="{FF2B5EF4-FFF2-40B4-BE49-F238E27FC236}">
                  <a16:creationId xmlns:a16="http://schemas.microsoft.com/office/drawing/2014/main" id="{00000000-0008-0000-0B00-00002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17</xdr:row>
          <xdr:rowOff>200025</xdr:rowOff>
        </xdr:from>
        <xdr:to>
          <xdr:col>19</xdr:col>
          <xdr:colOff>85725</xdr:colOff>
          <xdr:row>19</xdr:row>
          <xdr:rowOff>19050</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B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13</xdr:col>
      <xdr:colOff>9525</xdr:colOff>
      <xdr:row>3</xdr:row>
      <xdr:rowOff>66675</xdr:rowOff>
    </xdr:from>
    <xdr:to>
      <xdr:col>35</xdr:col>
      <xdr:colOff>23532</xdr:colOff>
      <xdr:row>4</xdr:row>
      <xdr:rowOff>373</xdr:rowOff>
    </xdr:to>
    <xdr:sp macro="" textlink="">
      <xdr:nvSpPr>
        <xdr:cNvPr id="6" name="正方形/長方形 5">
          <a:extLst>
            <a:ext uri="{FF2B5EF4-FFF2-40B4-BE49-F238E27FC236}">
              <a16:creationId xmlns:a16="http://schemas.microsoft.com/office/drawing/2014/main" id="{9727D8D1-AEAD-46CE-9513-45C26819204E}"/>
            </a:ext>
          </a:extLst>
        </xdr:cNvPr>
        <xdr:cNvSpPr/>
      </xdr:nvSpPr>
      <xdr:spPr>
        <a:xfrm>
          <a:off x="1676400" y="657225"/>
          <a:ext cx="2947707" cy="238498"/>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1000" b="1" kern="1200">
              <a:solidFill>
                <a:sysClr val="windowText" lastClr="000000"/>
              </a:solidFill>
              <a:latin typeface="ＭＳ ゴシック" panose="020B0609070205080204" pitchFamily="49" charset="-128"/>
              <a:ea typeface="ＭＳ ゴシック" panose="020B0609070205080204" pitchFamily="49" charset="-128"/>
            </a:rPr>
            <a:t>団体所在（活動）市区町村を入力ください。</a:t>
          </a:r>
          <a:endPar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16</xdr:col>
      <xdr:colOff>48746</xdr:colOff>
      <xdr:row>4</xdr:row>
      <xdr:rowOff>947</xdr:rowOff>
    </xdr:from>
    <xdr:to>
      <xdr:col>16</xdr:col>
      <xdr:colOff>48746</xdr:colOff>
      <xdr:row>5</xdr:row>
      <xdr:rowOff>91395</xdr:rowOff>
    </xdr:to>
    <xdr:cxnSp macro="">
      <xdr:nvCxnSpPr>
        <xdr:cNvPr id="7" name="直線矢印コネクタ 6">
          <a:extLst>
            <a:ext uri="{FF2B5EF4-FFF2-40B4-BE49-F238E27FC236}">
              <a16:creationId xmlns:a16="http://schemas.microsoft.com/office/drawing/2014/main" id="{FB68458B-2424-4902-B6FC-A8A0F1671E17}"/>
            </a:ext>
          </a:extLst>
        </xdr:cNvPr>
        <xdr:cNvCxnSpPr/>
      </xdr:nvCxnSpPr>
      <xdr:spPr>
        <a:xfrm>
          <a:off x="2115671" y="896297"/>
          <a:ext cx="0" cy="328573"/>
        </a:xfrm>
        <a:prstGeom prst="straightConnector1">
          <a:avLst/>
        </a:prstGeom>
        <a:ln>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39</xdr:col>
      <xdr:colOff>123825</xdr:colOff>
      <xdr:row>4</xdr:row>
      <xdr:rowOff>9525</xdr:rowOff>
    </xdr:from>
    <xdr:to>
      <xdr:col>56</xdr:col>
      <xdr:colOff>21918</xdr:colOff>
      <xdr:row>5</xdr:row>
      <xdr:rowOff>9524</xdr:rowOff>
    </xdr:to>
    <xdr:sp macro="" textlink="">
      <xdr:nvSpPr>
        <xdr:cNvPr id="8" name="正方形/長方形 7">
          <a:extLst>
            <a:ext uri="{FF2B5EF4-FFF2-40B4-BE49-F238E27FC236}">
              <a16:creationId xmlns:a16="http://schemas.microsoft.com/office/drawing/2014/main" id="{72FF393C-5351-46BA-AEE0-0389BF35E7AB}"/>
            </a:ext>
          </a:extLst>
        </xdr:cNvPr>
        <xdr:cNvSpPr/>
      </xdr:nvSpPr>
      <xdr:spPr>
        <a:xfrm>
          <a:off x="5257800" y="904875"/>
          <a:ext cx="2165043" cy="238124"/>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1000" b="1" kern="1200">
              <a:solidFill>
                <a:sysClr val="windowText" lastClr="000000"/>
              </a:solidFill>
              <a:latin typeface="ＭＳ ゴシック" panose="020B0609070205080204" pitchFamily="49" charset="-128"/>
              <a:ea typeface="ＭＳ ゴシック" panose="020B0609070205080204" pitchFamily="49" charset="-128"/>
            </a:rPr>
            <a:t>いずれかをチェックしてください。</a:t>
          </a:r>
          <a:endPar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40</xdr:col>
          <xdr:colOff>0</xdr:colOff>
          <xdr:row>5</xdr:row>
          <xdr:rowOff>0</xdr:rowOff>
        </xdr:from>
        <xdr:to>
          <xdr:col>49</xdr:col>
          <xdr:colOff>57150</xdr:colOff>
          <xdr:row>6</xdr:row>
          <xdr:rowOff>19050</xdr:rowOff>
        </xdr:to>
        <xdr:sp macro="" textlink="">
          <xdr:nvSpPr>
            <xdr:cNvPr id="41007" name="Option Button 47" hidden="1">
              <a:extLst>
                <a:ext uri="{63B3BB69-23CF-44E3-9099-C40C66FF867C}">
                  <a14:compatExt spid="_x0000_s41007"/>
                </a:ext>
                <a:ext uri="{FF2B5EF4-FFF2-40B4-BE49-F238E27FC236}">
                  <a16:creationId xmlns:a16="http://schemas.microsoft.com/office/drawing/2014/main" id="{00000000-0008-0000-0B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5</xdr:row>
          <xdr:rowOff>0</xdr:rowOff>
        </xdr:from>
        <xdr:to>
          <xdr:col>55</xdr:col>
          <xdr:colOff>114300</xdr:colOff>
          <xdr:row>6</xdr:row>
          <xdr:rowOff>19050</xdr:rowOff>
        </xdr:to>
        <xdr:sp macro="" textlink="">
          <xdr:nvSpPr>
            <xdr:cNvPr id="41008" name="Option Button 48" hidden="1">
              <a:extLst>
                <a:ext uri="{63B3BB69-23CF-44E3-9099-C40C66FF867C}">
                  <a14:compatExt spid="_x0000_s41008"/>
                </a:ext>
                <a:ext uri="{FF2B5EF4-FFF2-40B4-BE49-F238E27FC236}">
                  <a16:creationId xmlns:a16="http://schemas.microsoft.com/office/drawing/2014/main" id="{00000000-0008-0000-0B00-00003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継続</a:t>
              </a:r>
            </a:p>
          </xdr:txBody>
        </xdr:sp>
        <xdr:clientData/>
      </xdr:twoCellAnchor>
    </mc:Choice>
    <mc:Fallback/>
  </mc:AlternateContent>
  <xdr:twoCellAnchor>
    <xdr:from>
      <xdr:col>42</xdr:col>
      <xdr:colOff>85725</xdr:colOff>
      <xdr:row>5</xdr:row>
      <xdr:rowOff>1</xdr:rowOff>
    </xdr:from>
    <xdr:to>
      <xdr:col>49</xdr:col>
      <xdr:colOff>31747</xdr:colOff>
      <xdr:row>5</xdr:row>
      <xdr:rowOff>209551</xdr:rowOff>
    </xdr:to>
    <xdr:sp macro="" textlink="">
      <xdr:nvSpPr>
        <xdr:cNvPr id="9" name="テキスト ボックス 8">
          <a:extLst>
            <a:ext uri="{FF2B5EF4-FFF2-40B4-BE49-F238E27FC236}">
              <a16:creationId xmlns:a16="http://schemas.microsoft.com/office/drawing/2014/main" id="{3C9A7073-5A1A-4484-B444-C780532181B6}"/>
            </a:ext>
          </a:extLst>
        </xdr:cNvPr>
        <xdr:cNvSpPr txBox="1"/>
      </xdr:nvSpPr>
      <xdr:spPr>
        <a:xfrm>
          <a:off x="5534025" y="876301"/>
          <a:ext cx="879472"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kern="1200">
              <a:latin typeface="+mn-ea"/>
              <a:ea typeface="+mn-ea"/>
            </a:rPr>
            <a:t>(</a:t>
          </a:r>
          <a:r>
            <a:rPr kumimoji="1" lang="ja-JP" altLang="en-US" sz="800" kern="1200">
              <a:latin typeface="+mn-ea"/>
              <a:ea typeface="+mn-ea"/>
            </a:rPr>
            <a:t>初めての利用</a:t>
          </a:r>
          <a:r>
            <a:rPr kumimoji="1" lang="en-US" altLang="ja-JP" sz="800" kern="1200">
              <a:latin typeface="+mn-ea"/>
              <a:ea typeface="+mn-ea"/>
            </a:rPr>
            <a:t>)</a:t>
          </a:r>
          <a:endParaRPr kumimoji="1" lang="ja-JP" altLang="en-US" sz="800" kern="1200">
            <a:latin typeface="+mn-ea"/>
            <a:ea typeface="+mn-ea"/>
          </a:endParaRPr>
        </a:p>
      </xdr:txBody>
    </xdr:sp>
    <xdr:clientData/>
  </xdr:twoCellAnchor>
  <xdr:twoCellAnchor>
    <xdr:from>
      <xdr:col>50</xdr:col>
      <xdr:colOff>114300</xdr:colOff>
      <xdr:row>5</xdr:row>
      <xdr:rowOff>1</xdr:rowOff>
    </xdr:from>
    <xdr:to>
      <xdr:col>56</xdr:col>
      <xdr:colOff>34200</xdr:colOff>
      <xdr:row>5</xdr:row>
      <xdr:rowOff>209551</xdr:rowOff>
    </xdr:to>
    <xdr:sp macro="" textlink="">
      <xdr:nvSpPr>
        <xdr:cNvPr id="10" name="テキスト ボックス 9">
          <a:extLst>
            <a:ext uri="{FF2B5EF4-FFF2-40B4-BE49-F238E27FC236}">
              <a16:creationId xmlns:a16="http://schemas.microsoft.com/office/drawing/2014/main" id="{52FC3512-3CF3-4CC4-8DEB-708CC49B5C95}"/>
            </a:ext>
          </a:extLst>
        </xdr:cNvPr>
        <xdr:cNvSpPr txBox="1"/>
      </xdr:nvSpPr>
      <xdr:spPr>
        <a:xfrm>
          <a:off x="6629400" y="876301"/>
          <a:ext cx="720000"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kern="1200">
              <a:latin typeface="+mn-ea"/>
              <a:ea typeface="+mn-ea"/>
            </a:rPr>
            <a:t>(</a:t>
          </a:r>
          <a:r>
            <a:rPr kumimoji="1" lang="ja-JP" altLang="en-US" sz="800" kern="1200">
              <a:latin typeface="+mn-ea"/>
              <a:ea typeface="+mn-ea"/>
            </a:rPr>
            <a:t>過去利用有</a:t>
          </a:r>
          <a:r>
            <a:rPr kumimoji="1" lang="en-US" altLang="ja-JP" sz="800" kern="1200">
              <a:latin typeface="+mn-ea"/>
              <a:ea typeface="+mn-ea"/>
            </a:rPr>
            <a:t>)</a:t>
          </a:r>
          <a:endParaRPr kumimoji="1" lang="ja-JP" altLang="en-US" sz="800" kern="12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32</xdr:col>
          <xdr:colOff>19050</xdr:colOff>
          <xdr:row>38</xdr:row>
          <xdr:rowOff>19050</xdr:rowOff>
        </xdr:from>
        <xdr:to>
          <xdr:col>33</xdr:col>
          <xdr:colOff>104775</xdr:colOff>
          <xdr:row>38</xdr:row>
          <xdr:rowOff>190500</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B00-00003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38</xdr:row>
          <xdr:rowOff>19050</xdr:rowOff>
        </xdr:from>
        <xdr:to>
          <xdr:col>37</xdr:col>
          <xdr:colOff>114300</xdr:colOff>
          <xdr:row>38</xdr:row>
          <xdr:rowOff>190500</xdr:rowOff>
        </xdr:to>
        <xdr:sp macro="" textlink="">
          <xdr:nvSpPr>
            <xdr:cNvPr id="41010" name="Check Box 50" hidden="1">
              <a:extLst>
                <a:ext uri="{63B3BB69-23CF-44E3-9099-C40C66FF867C}">
                  <a14:compatExt spid="_x0000_s41010"/>
                </a:ext>
                <a:ext uri="{FF2B5EF4-FFF2-40B4-BE49-F238E27FC236}">
                  <a16:creationId xmlns:a16="http://schemas.microsoft.com/office/drawing/2014/main" id="{00000000-0008-0000-0B00-00003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38</xdr:row>
          <xdr:rowOff>38100</xdr:rowOff>
        </xdr:from>
        <xdr:to>
          <xdr:col>34</xdr:col>
          <xdr:colOff>19050</xdr:colOff>
          <xdr:row>38</xdr:row>
          <xdr:rowOff>190500</xdr:rowOff>
        </xdr:to>
        <xdr:sp macro="" textlink="">
          <xdr:nvSpPr>
            <xdr:cNvPr id="41011" name="Check Box 51" hidden="1">
              <a:extLst>
                <a:ext uri="{63B3BB69-23CF-44E3-9099-C40C66FF867C}">
                  <a14:compatExt spid="_x0000_s41011"/>
                </a:ext>
                <a:ext uri="{FF2B5EF4-FFF2-40B4-BE49-F238E27FC236}">
                  <a16:creationId xmlns:a16="http://schemas.microsoft.com/office/drawing/2014/main" id="{00000000-0008-0000-0B00-00003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38</xdr:row>
          <xdr:rowOff>38100</xdr:rowOff>
        </xdr:from>
        <xdr:to>
          <xdr:col>38</xdr:col>
          <xdr:colOff>9525</xdr:colOff>
          <xdr:row>38</xdr:row>
          <xdr:rowOff>190500</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B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87039</xdr:colOff>
      <xdr:row>38</xdr:row>
      <xdr:rowOff>19050</xdr:rowOff>
    </xdr:from>
    <xdr:ext cx="221315" cy="171450"/>
    <xdr:sp macro="" textlink="">
      <xdr:nvSpPr>
        <xdr:cNvPr id="15" name="Check Box 17" hidden="1">
          <a:extLst>
            <a:ext uri="{63B3BB69-23CF-44E3-9099-C40C66FF867C}">
              <a14:compatExt xmlns:a14="http://schemas.microsoft.com/office/drawing/2010/main" spid="_x0000_s28689"/>
            </a:ext>
            <a:ext uri="{FF2B5EF4-FFF2-40B4-BE49-F238E27FC236}">
              <a16:creationId xmlns:a16="http://schemas.microsoft.com/office/drawing/2014/main" id="{D58FA005-D9A0-4DDA-916D-084EECE63CA8}"/>
            </a:ext>
          </a:extLst>
        </xdr:cNvPr>
        <xdr:cNvSpPr/>
      </xdr:nvSpPr>
      <xdr:spPr bwMode="auto">
        <a:xfrm>
          <a:off x="2601639" y="7677150"/>
          <a:ext cx="22131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57150</xdr:colOff>
          <xdr:row>38</xdr:row>
          <xdr:rowOff>28575</xdr:rowOff>
        </xdr:from>
        <xdr:to>
          <xdr:col>18</xdr:col>
          <xdr:colOff>9525</xdr:colOff>
          <xdr:row>38</xdr:row>
          <xdr:rowOff>200025</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0B00-00003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38</xdr:row>
          <xdr:rowOff>19050</xdr:rowOff>
        </xdr:from>
        <xdr:to>
          <xdr:col>22</xdr:col>
          <xdr:colOff>0</xdr:colOff>
          <xdr:row>38</xdr:row>
          <xdr:rowOff>190500</xdr:rowOff>
        </xdr:to>
        <xdr:sp macro="" textlink="">
          <xdr:nvSpPr>
            <xdr:cNvPr id="41014" name="Check Box 54" hidden="1">
              <a:extLst>
                <a:ext uri="{63B3BB69-23CF-44E3-9099-C40C66FF867C}">
                  <a14:compatExt spid="_x0000_s41014"/>
                </a:ext>
                <a:ext uri="{FF2B5EF4-FFF2-40B4-BE49-F238E27FC236}">
                  <a16:creationId xmlns:a16="http://schemas.microsoft.com/office/drawing/2014/main" id="{00000000-0008-0000-0B00-00003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38</xdr:row>
          <xdr:rowOff>19050</xdr:rowOff>
        </xdr:from>
        <xdr:to>
          <xdr:col>17</xdr:col>
          <xdr:colOff>104775</xdr:colOff>
          <xdr:row>38</xdr:row>
          <xdr:rowOff>190500</xdr:rowOff>
        </xdr:to>
        <xdr:sp macro="" textlink="">
          <xdr:nvSpPr>
            <xdr:cNvPr id="41015" name="Check Box 55" hidden="1">
              <a:extLst>
                <a:ext uri="{63B3BB69-23CF-44E3-9099-C40C66FF867C}">
                  <a14:compatExt spid="_x0000_s41015"/>
                </a:ext>
                <a:ext uri="{FF2B5EF4-FFF2-40B4-BE49-F238E27FC236}">
                  <a16:creationId xmlns:a16="http://schemas.microsoft.com/office/drawing/2014/main" id="{00000000-0008-0000-0B00-00003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19050</xdr:rowOff>
        </xdr:from>
        <xdr:to>
          <xdr:col>21</xdr:col>
          <xdr:colOff>114300</xdr:colOff>
          <xdr:row>38</xdr:row>
          <xdr:rowOff>190500</xdr:rowOff>
        </xdr:to>
        <xdr:sp macro="" textlink="">
          <xdr:nvSpPr>
            <xdr:cNvPr id="41016" name="Check Box 56" hidden="1">
              <a:extLst>
                <a:ext uri="{63B3BB69-23CF-44E3-9099-C40C66FF867C}">
                  <a14:compatExt spid="_x0000_s41016"/>
                </a:ext>
                <a:ext uri="{FF2B5EF4-FFF2-40B4-BE49-F238E27FC236}">
                  <a16:creationId xmlns:a16="http://schemas.microsoft.com/office/drawing/2014/main" id="{00000000-0008-0000-0B00-00003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38</xdr:row>
          <xdr:rowOff>38100</xdr:rowOff>
        </xdr:from>
        <xdr:to>
          <xdr:col>18</xdr:col>
          <xdr:colOff>19050</xdr:colOff>
          <xdr:row>38</xdr:row>
          <xdr:rowOff>190500</xdr:rowOff>
        </xdr:to>
        <xdr:sp macro="" textlink="">
          <xdr:nvSpPr>
            <xdr:cNvPr id="41017" name="Check Box 57" hidden="1">
              <a:extLst>
                <a:ext uri="{63B3BB69-23CF-44E3-9099-C40C66FF867C}">
                  <a14:compatExt spid="_x0000_s41017"/>
                </a:ext>
                <a:ext uri="{FF2B5EF4-FFF2-40B4-BE49-F238E27FC236}">
                  <a16:creationId xmlns:a16="http://schemas.microsoft.com/office/drawing/2014/main" id="{00000000-0008-0000-0B00-00003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38</xdr:row>
          <xdr:rowOff>38100</xdr:rowOff>
        </xdr:from>
        <xdr:to>
          <xdr:col>22</xdr:col>
          <xdr:colOff>9525</xdr:colOff>
          <xdr:row>38</xdr:row>
          <xdr:rowOff>190500</xdr:rowOff>
        </xdr:to>
        <xdr:sp macro="" textlink="">
          <xdr:nvSpPr>
            <xdr:cNvPr id="41018" name="Check Box 58" hidden="1">
              <a:extLst>
                <a:ext uri="{63B3BB69-23CF-44E3-9099-C40C66FF867C}">
                  <a14:compatExt spid="_x0000_s41018"/>
                </a:ext>
                <a:ext uri="{FF2B5EF4-FFF2-40B4-BE49-F238E27FC236}">
                  <a16:creationId xmlns:a16="http://schemas.microsoft.com/office/drawing/2014/main" id="{00000000-0008-0000-0B00-00003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52</xdr:col>
      <xdr:colOff>87039</xdr:colOff>
      <xdr:row>38</xdr:row>
      <xdr:rowOff>19050</xdr:rowOff>
    </xdr:from>
    <xdr:ext cx="221315" cy="171450"/>
    <xdr:sp macro="" textlink="">
      <xdr:nvSpPr>
        <xdr:cNvPr id="16" name="Check Box 17" hidden="1">
          <a:extLst>
            <a:ext uri="{63B3BB69-23CF-44E3-9099-C40C66FF867C}">
              <a14:compatExt xmlns:a14="http://schemas.microsoft.com/office/drawing/2010/main" spid="_x0000_s28689"/>
            </a:ext>
            <a:ext uri="{FF2B5EF4-FFF2-40B4-BE49-F238E27FC236}">
              <a16:creationId xmlns:a16="http://schemas.microsoft.com/office/drawing/2014/main" id="{FA18D5B0-E5D4-4723-A038-1B44E39ED274}"/>
            </a:ext>
          </a:extLst>
        </xdr:cNvPr>
        <xdr:cNvSpPr/>
      </xdr:nvSpPr>
      <xdr:spPr bwMode="auto">
        <a:xfrm>
          <a:off x="6868839" y="7677150"/>
          <a:ext cx="22131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48</xdr:col>
          <xdr:colOff>19050</xdr:colOff>
          <xdr:row>21</xdr:row>
          <xdr:rowOff>19050</xdr:rowOff>
        </xdr:from>
        <xdr:to>
          <xdr:col>49</xdr:col>
          <xdr:colOff>104775</xdr:colOff>
          <xdr:row>21</xdr:row>
          <xdr:rowOff>190500</xdr:rowOff>
        </xdr:to>
        <xdr:sp macro="" textlink="">
          <xdr:nvSpPr>
            <xdr:cNvPr id="41019" name="Check Box 59" hidden="1">
              <a:extLst>
                <a:ext uri="{63B3BB69-23CF-44E3-9099-C40C66FF867C}">
                  <a14:compatExt spid="_x0000_s41019"/>
                </a:ext>
                <a:ext uri="{FF2B5EF4-FFF2-40B4-BE49-F238E27FC236}">
                  <a16:creationId xmlns:a16="http://schemas.microsoft.com/office/drawing/2014/main" id="{00000000-0008-0000-0B00-00003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21</xdr:row>
          <xdr:rowOff>19050</xdr:rowOff>
        </xdr:from>
        <xdr:to>
          <xdr:col>53</xdr:col>
          <xdr:colOff>114300</xdr:colOff>
          <xdr:row>21</xdr:row>
          <xdr:rowOff>190500</xdr:rowOff>
        </xdr:to>
        <xdr:sp macro="" textlink="">
          <xdr:nvSpPr>
            <xdr:cNvPr id="41020" name="Check Box 60" hidden="1">
              <a:extLst>
                <a:ext uri="{63B3BB69-23CF-44E3-9099-C40C66FF867C}">
                  <a14:compatExt spid="_x0000_s41020"/>
                </a:ext>
                <a:ext uri="{FF2B5EF4-FFF2-40B4-BE49-F238E27FC236}">
                  <a16:creationId xmlns:a16="http://schemas.microsoft.com/office/drawing/2014/main" id="{00000000-0008-0000-0B00-00003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38</xdr:row>
          <xdr:rowOff>28575</xdr:rowOff>
        </xdr:from>
        <xdr:to>
          <xdr:col>50</xdr:col>
          <xdr:colOff>9525</xdr:colOff>
          <xdr:row>38</xdr:row>
          <xdr:rowOff>200025</xdr:rowOff>
        </xdr:to>
        <xdr:sp macro="" textlink="">
          <xdr:nvSpPr>
            <xdr:cNvPr id="41021" name="Check Box 61" hidden="1">
              <a:extLst>
                <a:ext uri="{63B3BB69-23CF-44E3-9099-C40C66FF867C}">
                  <a14:compatExt spid="_x0000_s41021"/>
                </a:ext>
                <a:ext uri="{FF2B5EF4-FFF2-40B4-BE49-F238E27FC236}">
                  <a16:creationId xmlns:a16="http://schemas.microsoft.com/office/drawing/2014/main" id="{00000000-0008-0000-0B00-00003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38</xdr:row>
          <xdr:rowOff>19050</xdr:rowOff>
        </xdr:from>
        <xdr:to>
          <xdr:col>54</xdr:col>
          <xdr:colOff>0</xdr:colOff>
          <xdr:row>38</xdr:row>
          <xdr:rowOff>190500</xdr:rowOff>
        </xdr:to>
        <xdr:sp macro="" textlink="">
          <xdr:nvSpPr>
            <xdr:cNvPr id="41022" name="Check Box 62" hidden="1">
              <a:extLst>
                <a:ext uri="{63B3BB69-23CF-44E3-9099-C40C66FF867C}">
                  <a14:compatExt spid="_x0000_s41022"/>
                </a:ext>
                <a:ext uri="{FF2B5EF4-FFF2-40B4-BE49-F238E27FC236}">
                  <a16:creationId xmlns:a16="http://schemas.microsoft.com/office/drawing/2014/main" id="{00000000-0008-0000-0B00-00003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38</xdr:row>
          <xdr:rowOff>19050</xdr:rowOff>
        </xdr:from>
        <xdr:to>
          <xdr:col>49</xdr:col>
          <xdr:colOff>104775</xdr:colOff>
          <xdr:row>38</xdr:row>
          <xdr:rowOff>190500</xdr:rowOff>
        </xdr:to>
        <xdr:sp macro="" textlink="">
          <xdr:nvSpPr>
            <xdr:cNvPr id="41023" name="Check Box 63" hidden="1">
              <a:extLst>
                <a:ext uri="{63B3BB69-23CF-44E3-9099-C40C66FF867C}">
                  <a14:compatExt spid="_x0000_s41023"/>
                </a:ext>
                <a:ext uri="{FF2B5EF4-FFF2-40B4-BE49-F238E27FC236}">
                  <a16:creationId xmlns:a16="http://schemas.microsoft.com/office/drawing/2014/main" id="{00000000-0008-0000-0B00-00003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38</xdr:row>
          <xdr:rowOff>19050</xdr:rowOff>
        </xdr:from>
        <xdr:to>
          <xdr:col>53</xdr:col>
          <xdr:colOff>114300</xdr:colOff>
          <xdr:row>38</xdr:row>
          <xdr:rowOff>190500</xdr:rowOff>
        </xdr:to>
        <xdr:sp macro="" textlink="">
          <xdr:nvSpPr>
            <xdr:cNvPr id="41024" name="Check Box 64" hidden="1">
              <a:extLst>
                <a:ext uri="{63B3BB69-23CF-44E3-9099-C40C66FF867C}">
                  <a14:compatExt spid="_x0000_s41024"/>
                </a:ext>
                <a:ext uri="{FF2B5EF4-FFF2-40B4-BE49-F238E27FC236}">
                  <a16:creationId xmlns:a16="http://schemas.microsoft.com/office/drawing/2014/main" id="{00000000-0008-0000-0B00-00004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58</xdr:row>
          <xdr:rowOff>0</xdr:rowOff>
        </xdr:from>
        <xdr:to>
          <xdr:col>14</xdr:col>
          <xdr:colOff>114300</xdr:colOff>
          <xdr:row>58</xdr:row>
          <xdr:rowOff>171450</xdr:rowOff>
        </xdr:to>
        <xdr:sp macro="" textlink="">
          <xdr:nvSpPr>
            <xdr:cNvPr id="41025" name="Check Box 65" hidden="1">
              <a:extLst>
                <a:ext uri="{63B3BB69-23CF-44E3-9099-C40C66FF867C}">
                  <a14:compatExt spid="_x0000_s41025"/>
                </a:ext>
                <a:ext uri="{FF2B5EF4-FFF2-40B4-BE49-F238E27FC236}">
                  <a16:creationId xmlns:a16="http://schemas.microsoft.com/office/drawing/2014/main" id="{00000000-0008-0000-0B00-00004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58</xdr:row>
          <xdr:rowOff>0</xdr:rowOff>
        </xdr:from>
        <xdr:to>
          <xdr:col>19</xdr:col>
          <xdr:colOff>104775</xdr:colOff>
          <xdr:row>58</xdr:row>
          <xdr:rowOff>171450</xdr:rowOff>
        </xdr:to>
        <xdr:sp macro="" textlink="">
          <xdr:nvSpPr>
            <xdr:cNvPr id="41026" name="Check Box 66" hidden="1">
              <a:extLst>
                <a:ext uri="{63B3BB69-23CF-44E3-9099-C40C66FF867C}">
                  <a14:compatExt spid="_x0000_s41026"/>
                </a:ext>
                <a:ext uri="{FF2B5EF4-FFF2-40B4-BE49-F238E27FC236}">
                  <a16:creationId xmlns:a16="http://schemas.microsoft.com/office/drawing/2014/main" id="{00000000-0008-0000-0B00-00004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53</xdr:row>
          <xdr:rowOff>9525</xdr:rowOff>
        </xdr:from>
        <xdr:to>
          <xdr:col>43</xdr:col>
          <xdr:colOff>0</xdr:colOff>
          <xdr:row>53</xdr:row>
          <xdr:rowOff>180975</xdr:rowOff>
        </xdr:to>
        <xdr:sp macro="" textlink="">
          <xdr:nvSpPr>
            <xdr:cNvPr id="41027" name="Check Box 67" hidden="1">
              <a:extLst>
                <a:ext uri="{63B3BB69-23CF-44E3-9099-C40C66FF867C}">
                  <a14:compatExt spid="_x0000_s41027"/>
                </a:ext>
                <a:ext uri="{FF2B5EF4-FFF2-40B4-BE49-F238E27FC236}">
                  <a16:creationId xmlns:a16="http://schemas.microsoft.com/office/drawing/2014/main" id="{00000000-0008-0000-0B00-00004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53</xdr:row>
          <xdr:rowOff>9525</xdr:rowOff>
        </xdr:from>
        <xdr:to>
          <xdr:col>48</xdr:col>
          <xdr:colOff>28575</xdr:colOff>
          <xdr:row>53</xdr:row>
          <xdr:rowOff>180975</xdr:rowOff>
        </xdr:to>
        <xdr:sp macro="" textlink="">
          <xdr:nvSpPr>
            <xdr:cNvPr id="41028" name="Check Box 68" hidden="1">
              <a:extLst>
                <a:ext uri="{63B3BB69-23CF-44E3-9099-C40C66FF867C}">
                  <a14:compatExt spid="_x0000_s41028"/>
                </a:ext>
                <a:ext uri="{FF2B5EF4-FFF2-40B4-BE49-F238E27FC236}">
                  <a16:creationId xmlns:a16="http://schemas.microsoft.com/office/drawing/2014/main" id="{00000000-0008-0000-0B00-00004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54</xdr:row>
          <xdr:rowOff>9525</xdr:rowOff>
        </xdr:from>
        <xdr:to>
          <xdr:col>43</xdr:col>
          <xdr:colOff>0</xdr:colOff>
          <xdr:row>54</xdr:row>
          <xdr:rowOff>180975</xdr:rowOff>
        </xdr:to>
        <xdr:sp macro="" textlink="">
          <xdr:nvSpPr>
            <xdr:cNvPr id="41029" name="Check Box 69" hidden="1">
              <a:extLst>
                <a:ext uri="{63B3BB69-23CF-44E3-9099-C40C66FF867C}">
                  <a14:compatExt spid="_x0000_s41029"/>
                </a:ext>
                <a:ext uri="{FF2B5EF4-FFF2-40B4-BE49-F238E27FC236}">
                  <a16:creationId xmlns:a16="http://schemas.microsoft.com/office/drawing/2014/main" id="{00000000-0008-0000-0B00-00004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54</xdr:row>
          <xdr:rowOff>9525</xdr:rowOff>
        </xdr:from>
        <xdr:to>
          <xdr:col>48</xdr:col>
          <xdr:colOff>28575</xdr:colOff>
          <xdr:row>54</xdr:row>
          <xdr:rowOff>180975</xdr:rowOff>
        </xdr:to>
        <xdr:sp macro="" textlink="">
          <xdr:nvSpPr>
            <xdr:cNvPr id="41030" name="Check Box 70" hidden="1">
              <a:extLst>
                <a:ext uri="{63B3BB69-23CF-44E3-9099-C40C66FF867C}">
                  <a14:compatExt spid="_x0000_s41030"/>
                </a:ext>
                <a:ext uri="{FF2B5EF4-FFF2-40B4-BE49-F238E27FC236}">
                  <a16:creationId xmlns:a16="http://schemas.microsoft.com/office/drawing/2014/main" id="{00000000-0008-0000-0B00-00004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52</xdr:col>
      <xdr:colOff>87039</xdr:colOff>
      <xdr:row>38</xdr:row>
      <xdr:rowOff>19050</xdr:rowOff>
    </xdr:from>
    <xdr:ext cx="219074" cy="171450"/>
    <xdr:sp macro="" textlink="">
      <xdr:nvSpPr>
        <xdr:cNvPr id="18" name="Check Box 17" hidden="1">
          <a:extLst>
            <a:ext uri="{63B3BB69-23CF-44E3-9099-C40C66FF867C}">
              <a14:compatExt xmlns:a14="http://schemas.microsoft.com/office/drawing/2010/main" spid="_x0000_s28689"/>
            </a:ext>
            <a:ext uri="{FF2B5EF4-FFF2-40B4-BE49-F238E27FC236}">
              <a16:creationId xmlns:a16="http://schemas.microsoft.com/office/drawing/2014/main" id="{A43034D3-D4D5-44FD-8F15-5B9744BFCCB2}"/>
            </a:ext>
          </a:extLst>
        </xdr:cNvPr>
        <xdr:cNvSpPr/>
      </xdr:nvSpPr>
      <xdr:spPr bwMode="auto">
        <a:xfrm>
          <a:off x="6868839" y="7677150"/>
          <a:ext cx="21907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48</xdr:col>
          <xdr:colOff>19050</xdr:colOff>
          <xdr:row>21</xdr:row>
          <xdr:rowOff>19050</xdr:rowOff>
        </xdr:from>
        <xdr:to>
          <xdr:col>49</xdr:col>
          <xdr:colOff>104775</xdr:colOff>
          <xdr:row>21</xdr:row>
          <xdr:rowOff>190500</xdr:rowOff>
        </xdr:to>
        <xdr:sp macro="" textlink="">
          <xdr:nvSpPr>
            <xdr:cNvPr id="41031" name="Check Box 71" hidden="1">
              <a:extLst>
                <a:ext uri="{63B3BB69-23CF-44E3-9099-C40C66FF867C}">
                  <a14:compatExt spid="_x0000_s41031"/>
                </a:ext>
                <a:ext uri="{FF2B5EF4-FFF2-40B4-BE49-F238E27FC236}">
                  <a16:creationId xmlns:a16="http://schemas.microsoft.com/office/drawing/2014/main" id="{00000000-0008-0000-0B00-00004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21</xdr:row>
          <xdr:rowOff>19050</xdr:rowOff>
        </xdr:from>
        <xdr:to>
          <xdr:col>53</xdr:col>
          <xdr:colOff>114300</xdr:colOff>
          <xdr:row>21</xdr:row>
          <xdr:rowOff>190500</xdr:rowOff>
        </xdr:to>
        <xdr:sp macro="" textlink="">
          <xdr:nvSpPr>
            <xdr:cNvPr id="41032" name="Check Box 72" hidden="1">
              <a:extLst>
                <a:ext uri="{63B3BB69-23CF-44E3-9099-C40C66FF867C}">
                  <a14:compatExt spid="_x0000_s41032"/>
                </a:ext>
                <a:ext uri="{FF2B5EF4-FFF2-40B4-BE49-F238E27FC236}">
                  <a16:creationId xmlns:a16="http://schemas.microsoft.com/office/drawing/2014/main" id="{00000000-0008-0000-0B00-00004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38</xdr:row>
          <xdr:rowOff>28575</xdr:rowOff>
        </xdr:from>
        <xdr:to>
          <xdr:col>50</xdr:col>
          <xdr:colOff>9525</xdr:colOff>
          <xdr:row>38</xdr:row>
          <xdr:rowOff>200025</xdr:rowOff>
        </xdr:to>
        <xdr:sp macro="" textlink="">
          <xdr:nvSpPr>
            <xdr:cNvPr id="41033" name="Check Box 73" hidden="1">
              <a:extLst>
                <a:ext uri="{63B3BB69-23CF-44E3-9099-C40C66FF867C}">
                  <a14:compatExt spid="_x0000_s41033"/>
                </a:ext>
                <a:ext uri="{FF2B5EF4-FFF2-40B4-BE49-F238E27FC236}">
                  <a16:creationId xmlns:a16="http://schemas.microsoft.com/office/drawing/2014/main" id="{00000000-0008-0000-0B00-00004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38</xdr:row>
          <xdr:rowOff>19050</xdr:rowOff>
        </xdr:from>
        <xdr:to>
          <xdr:col>54</xdr:col>
          <xdr:colOff>0</xdr:colOff>
          <xdr:row>38</xdr:row>
          <xdr:rowOff>190500</xdr:rowOff>
        </xdr:to>
        <xdr:sp macro="" textlink="">
          <xdr:nvSpPr>
            <xdr:cNvPr id="41034" name="Check Box 74" hidden="1">
              <a:extLst>
                <a:ext uri="{63B3BB69-23CF-44E3-9099-C40C66FF867C}">
                  <a14:compatExt spid="_x0000_s41034"/>
                </a:ext>
                <a:ext uri="{FF2B5EF4-FFF2-40B4-BE49-F238E27FC236}">
                  <a16:creationId xmlns:a16="http://schemas.microsoft.com/office/drawing/2014/main" id="{00000000-0008-0000-0B00-00004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21</xdr:row>
          <xdr:rowOff>38100</xdr:rowOff>
        </xdr:from>
        <xdr:to>
          <xdr:col>50</xdr:col>
          <xdr:colOff>19050</xdr:colOff>
          <xdr:row>21</xdr:row>
          <xdr:rowOff>190500</xdr:rowOff>
        </xdr:to>
        <xdr:sp macro="" textlink="">
          <xdr:nvSpPr>
            <xdr:cNvPr id="41035" name="Check Box 75" hidden="1">
              <a:extLst>
                <a:ext uri="{63B3BB69-23CF-44E3-9099-C40C66FF867C}">
                  <a14:compatExt spid="_x0000_s41035"/>
                </a:ext>
                <a:ext uri="{FF2B5EF4-FFF2-40B4-BE49-F238E27FC236}">
                  <a16:creationId xmlns:a16="http://schemas.microsoft.com/office/drawing/2014/main" id="{00000000-0008-0000-0B00-00004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21</xdr:row>
          <xdr:rowOff>38100</xdr:rowOff>
        </xdr:from>
        <xdr:to>
          <xdr:col>54</xdr:col>
          <xdr:colOff>9525</xdr:colOff>
          <xdr:row>21</xdr:row>
          <xdr:rowOff>190500</xdr:rowOff>
        </xdr:to>
        <xdr:sp macro="" textlink="">
          <xdr:nvSpPr>
            <xdr:cNvPr id="41036" name="Check Box 76" hidden="1">
              <a:extLst>
                <a:ext uri="{63B3BB69-23CF-44E3-9099-C40C66FF867C}">
                  <a14:compatExt spid="_x0000_s41036"/>
                </a:ext>
                <a:ext uri="{FF2B5EF4-FFF2-40B4-BE49-F238E27FC236}">
                  <a16:creationId xmlns:a16="http://schemas.microsoft.com/office/drawing/2014/main" id="{00000000-0008-0000-0B00-00004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38</xdr:row>
          <xdr:rowOff>19050</xdr:rowOff>
        </xdr:from>
        <xdr:to>
          <xdr:col>49</xdr:col>
          <xdr:colOff>104775</xdr:colOff>
          <xdr:row>38</xdr:row>
          <xdr:rowOff>190500</xdr:rowOff>
        </xdr:to>
        <xdr:sp macro="" textlink="">
          <xdr:nvSpPr>
            <xdr:cNvPr id="41037" name="Check Box 77" hidden="1">
              <a:extLst>
                <a:ext uri="{63B3BB69-23CF-44E3-9099-C40C66FF867C}">
                  <a14:compatExt spid="_x0000_s41037"/>
                </a:ext>
                <a:ext uri="{FF2B5EF4-FFF2-40B4-BE49-F238E27FC236}">
                  <a16:creationId xmlns:a16="http://schemas.microsoft.com/office/drawing/2014/main" id="{00000000-0008-0000-0B00-00004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38</xdr:row>
          <xdr:rowOff>19050</xdr:rowOff>
        </xdr:from>
        <xdr:to>
          <xdr:col>53</xdr:col>
          <xdr:colOff>114300</xdr:colOff>
          <xdr:row>38</xdr:row>
          <xdr:rowOff>190500</xdr:rowOff>
        </xdr:to>
        <xdr:sp macro="" textlink="">
          <xdr:nvSpPr>
            <xdr:cNvPr id="41038" name="Check Box 78" hidden="1">
              <a:extLst>
                <a:ext uri="{63B3BB69-23CF-44E3-9099-C40C66FF867C}">
                  <a14:compatExt spid="_x0000_s41038"/>
                </a:ext>
                <a:ext uri="{FF2B5EF4-FFF2-40B4-BE49-F238E27FC236}">
                  <a16:creationId xmlns:a16="http://schemas.microsoft.com/office/drawing/2014/main" id="{00000000-0008-0000-0B00-00004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38</xdr:row>
          <xdr:rowOff>38100</xdr:rowOff>
        </xdr:from>
        <xdr:to>
          <xdr:col>50</xdr:col>
          <xdr:colOff>19050</xdr:colOff>
          <xdr:row>38</xdr:row>
          <xdr:rowOff>190500</xdr:rowOff>
        </xdr:to>
        <xdr:sp macro="" textlink="">
          <xdr:nvSpPr>
            <xdr:cNvPr id="41039" name="Check Box 79" hidden="1">
              <a:extLst>
                <a:ext uri="{63B3BB69-23CF-44E3-9099-C40C66FF867C}">
                  <a14:compatExt spid="_x0000_s41039"/>
                </a:ext>
                <a:ext uri="{FF2B5EF4-FFF2-40B4-BE49-F238E27FC236}">
                  <a16:creationId xmlns:a16="http://schemas.microsoft.com/office/drawing/2014/main" id="{00000000-0008-0000-0B00-00004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38</xdr:row>
          <xdr:rowOff>38100</xdr:rowOff>
        </xdr:from>
        <xdr:to>
          <xdr:col>54</xdr:col>
          <xdr:colOff>9525</xdr:colOff>
          <xdr:row>38</xdr:row>
          <xdr:rowOff>190500</xdr:rowOff>
        </xdr:to>
        <xdr:sp macro="" textlink="">
          <xdr:nvSpPr>
            <xdr:cNvPr id="41040" name="Check Box 80" hidden="1">
              <a:extLst>
                <a:ext uri="{63B3BB69-23CF-44E3-9099-C40C66FF867C}">
                  <a14:compatExt spid="_x0000_s41040"/>
                </a:ext>
                <a:ext uri="{FF2B5EF4-FFF2-40B4-BE49-F238E27FC236}">
                  <a16:creationId xmlns:a16="http://schemas.microsoft.com/office/drawing/2014/main" id="{00000000-0008-0000-0B00-00005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26334</xdr:colOff>
      <xdr:row>14</xdr:row>
      <xdr:rowOff>209550</xdr:rowOff>
    </xdr:from>
    <xdr:to>
      <xdr:col>34</xdr:col>
      <xdr:colOff>80667</xdr:colOff>
      <xdr:row>16</xdr:row>
      <xdr:rowOff>83359</xdr:rowOff>
    </xdr:to>
    <xdr:sp macro="" textlink="">
      <xdr:nvSpPr>
        <xdr:cNvPr id="19" name="正方形/長方形 18">
          <a:extLst>
            <a:ext uri="{FF2B5EF4-FFF2-40B4-BE49-F238E27FC236}">
              <a16:creationId xmlns:a16="http://schemas.microsoft.com/office/drawing/2014/main" id="{F824D2B9-4C4B-4534-B4DF-46EB9AA235E8}"/>
            </a:ext>
          </a:extLst>
        </xdr:cNvPr>
        <xdr:cNvSpPr/>
      </xdr:nvSpPr>
      <xdr:spPr>
        <a:xfrm>
          <a:off x="1034863" y="3358403"/>
          <a:ext cx="3550569" cy="254809"/>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８時４５分以降</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、自然の家到着までにお電話ください。</a:t>
          </a:r>
        </a:p>
      </xdr:txBody>
    </xdr:sp>
    <xdr:clientData/>
  </xdr:twoCellAnchor>
  <xdr:twoCellAnchor>
    <xdr:from>
      <xdr:col>21</xdr:col>
      <xdr:colOff>53501</xdr:colOff>
      <xdr:row>16</xdr:row>
      <xdr:rowOff>83359</xdr:rowOff>
    </xdr:from>
    <xdr:to>
      <xdr:col>21</xdr:col>
      <xdr:colOff>57150</xdr:colOff>
      <xdr:row>18</xdr:row>
      <xdr:rowOff>209550</xdr:rowOff>
    </xdr:to>
    <xdr:cxnSp macro="">
      <xdr:nvCxnSpPr>
        <xdr:cNvPr id="20" name="直線矢印コネクタ 19">
          <a:extLst>
            <a:ext uri="{FF2B5EF4-FFF2-40B4-BE49-F238E27FC236}">
              <a16:creationId xmlns:a16="http://schemas.microsoft.com/office/drawing/2014/main" id="{99ABD1AA-9817-4CAA-875B-65DB8F45688B}"/>
            </a:ext>
          </a:extLst>
        </xdr:cNvPr>
        <xdr:cNvCxnSpPr>
          <a:stCxn id="19" idx="2"/>
        </xdr:cNvCxnSpPr>
      </xdr:nvCxnSpPr>
      <xdr:spPr>
        <a:xfrm>
          <a:off x="2787176" y="3559984"/>
          <a:ext cx="3649" cy="592916"/>
        </a:xfrm>
        <a:prstGeom prst="straightConnector1">
          <a:avLst/>
        </a:prstGeom>
        <a:ln>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32</xdr:row>
      <xdr:rowOff>180976</xdr:rowOff>
    </xdr:from>
    <xdr:to>
      <xdr:col>23</xdr:col>
      <xdr:colOff>95250</xdr:colOff>
      <xdr:row>36</xdr:row>
      <xdr:rowOff>0</xdr:rowOff>
    </xdr:to>
    <xdr:sp macro="" textlink="">
      <xdr:nvSpPr>
        <xdr:cNvPr id="23" name="上矢印吹き出し 11">
          <a:extLst>
            <a:ext uri="{FF2B5EF4-FFF2-40B4-BE49-F238E27FC236}">
              <a16:creationId xmlns:a16="http://schemas.microsoft.com/office/drawing/2014/main" id="{CF03B4BE-D406-40A8-BE90-AEA700ABE1DA}"/>
            </a:ext>
          </a:extLst>
        </xdr:cNvPr>
        <xdr:cNvSpPr/>
      </xdr:nvSpPr>
      <xdr:spPr>
        <a:xfrm>
          <a:off x="1046629" y="7038976"/>
          <a:ext cx="2074209" cy="581024"/>
        </a:xfrm>
        <a:prstGeom prst="upArrowCallout">
          <a:avLst>
            <a:gd name="adj1" fmla="val 15959"/>
            <a:gd name="adj2" fmla="val 19203"/>
            <a:gd name="adj3" fmla="val 14756"/>
            <a:gd name="adj4" fmla="val 75818"/>
          </a:avLst>
        </a:prstGeom>
        <a:solidFill>
          <a:sysClr val="window" lastClr="FFFFFF"/>
        </a:solidFill>
        <a:ln w="22225" cap="flat" cmpd="sng" algn="ctr">
          <a:solidFill>
            <a:srgbClr val="00B05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班編成、班数を入力ください。</a:t>
          </a:r>
          <a:endParaRPr kumimoji="1" lang="en-US" altLang="ja-JP" sz="9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様式３への入力</a:t>
          </a:r>
          <a:r>
            <a:rPr kumimoji="1" lang="ja-JP" altLang="en-US" sz="9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もお願いします。</a:t>
          </a:r>
        </a:p>
      </xdr:txBody>
    </xdr:sp>
    <xdr:clientData/>
  </xdr:twoCellAnchor>
  <xdr:twoCellAnchor>
    <xdr:from>
      <xdr:col>24</xdr:col>
      <xdr:colOff>38100</xdr:colOff>
      <xdr:row>26</xdr:row>
      <xdr:rowOff>180976</xdr:rowOff>
    </xdr:from>
    <xdr:to>
      <xdr:col>39</xdr:col>
      <xdr:colOff>95250</xdr:colOff>
      <xdr:row>30</xdr:row>
      <xdr:rowOff>0</xdr:rowOff>
    </xdr:to>
    <xdr:sp macro="" textlink="">
      <xdr:nvSpPr>
        <xdr:cNvPr id="26" name="上矢印吹き出し 11">
          <a:extLst>
            <a:ext uri="{FF2B5EF4-FFF2-40B4-BE49-F238E27FC236}">
              <a16:creationId xmlns:a16="http://schemas.microsoft.com/office/drawing/2014/main" id="{AC9A0DAF-8BC7-4DB8-817D-BBF745F1916C}"/>
            </a:ext>
          </a:extLst>
        </xdr:cNvPr>
        <xdr:cNvSpPr/>
      </xdr:nvSpPr>
      <xdr:spPr>
        <a:xfrm>
          <a:off x="3198159" y="5884770"/>
          <a:ext cx="2074209" cy="581024"/>
        </a:xfrm>
        <a:prstGeom prst="upArrowCallout">
          <a:avLst>
            <a:gd name="adj1" fmla="val 15959"/>
            <a:gd name="adj2" fmla="val 19203"/>
            <a:gd name="adj3" fmla="val 14756"/>
            <a:gd name="adj4" fmla="val 75819"/>
          </a:avLst>
        </a:prstGeom>
        <a:solidFill>
          <a:sysClr val="window" lastClr="FFFFFF"/>
        </a:solidFill>
        <a:ln w="22225" cap="flat" cmpd="sng" algn="ctr">
          <a:solidFill>
            <a:srgbClr val="00B05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班編成、班数を入力ください。</a:t>
          </a:r>
          <a:r>
            <a:rPr kumimoji="1" lang="ja-JP" altLang="en-US" sz="9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参加者名簿への入力</a:t>
          </a:r>
          <a:r>
            <a:rPr kumimoji="1" lang="ja-JP" altLang="en-US" sz="9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もお願いします。</a:t>
          </a:r>
        </a:p>
      </xdr:txBody>
    </xdr:sp>
    <xdr:clientData/>
  </xdr:twoCellAnchor>
  <xdr:twoCellAnchor>
    <xdr:from>
      <xdr:col>40</xdr:col>
      <xdr:colOff>95250</xdr:colOff>
      <xdr:row>41</xdr:row>
      <xdr:rowOff>47625</xdr:rowOff>
    </xdr:from>
    <xdr:to>
      <xdr:col>52</xdr:col>
      <xdr:colOff>90076</xdr:colOff>
      <xdr:row>44</xdr:row>
      <xdr:rowOff>155122</xdr:rowOff>
    </xdr:to>
    <xdr:sp macro="" textlink="">
      <xdr:nvSpPr>
        <xdr:cNvPr id="27" name="左矢印吹き出し 4">
          <a:extLst>
            <a:ext uri="{FF2B5EF4-FFF2-40B4-BE49-F238E27FC236}">
              <a16:creationId xmlns:a16="http://schemas.microsoft.com/office/drawing/2014/main" id="{7B6F6932-CA77-4A0C-8E28-C1120E08A097}"/>
            </a:ext>
          </a:extLst>
        </xdr:cNvPr>
        <xdr:cNvSpPr/>
      </xdr:nvSpPr>
      <xdr:spPr>
        <a:xfrm>
          <a:off x="5362575" y="8915400"/>
          <a:ext cx="1595026" cy="678997"/>
        </a:xfrm>
        <a:prstGeom prst="wedgeRoundRectCallout">
          <a:avLst>
            <a:gd name="adj1" fmla="val -69731"/>
            <a:gd name="adj2" fmla="val -8391"/>
            <a:gd name="adj3" fmla="val 16667"/>
          </a:avLst>
        </a:prstGeom>
        <a:solidFill>
          <a:schemeClr val="bg1"/>
        </a:solidFill>
        <a:ln w="22225">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夜の研修は、</a:t>
          </a:r>
          <a:r>
            <a:rPr kumimoji="1" lang="ja-JP" altLang="en-US" sz="900" b="1" u="sng">
              <a:solidFill>
                <a:sysClr val="windowText" lastClr="000000"/>
              </a:solidFill>
              <a:latin typeface="ＭＳ ゴシック" panose="020B0609070205080204" pitchFamily="49" charset="-128"/>
              <a:ea typeface="ＭＳ ゴシック" panose="020B0609070205080204" pitchFamily="49" charset="-128"/>
            </a:rPr>
            <a:t>団体で指導できる活動</a:t>
          </a: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を計画してください。</a:t>
          </a:r>
        </a:p>
      </xdr:txBody>
    </xdr:sp>
    <xdr:clientData/>
  </xdr:twoCellAnchor>
  <xdr:twoCellAnchor>
    <xdr:from>
      <xdr:col>53</xdr:col>
      <xdr:colOff>25213</xdr:colOff>
      <xdr:row>34</xdr:row>
      <xdr:rowOff>33618</xdr:rowOff>
    </xdr:from>
    <xdr:to>
      <xdr:col>58</xdr:col>
      <xdr:colOff>616323</xdr:colOff>
      <xdr:row>38</xdr:row>
      <xdr:rowOff>114300</xdr:rowOff>
    </xdr:to>
    <xdr:sp macro="" textlink="">
      <xdr:nvSpPr>
        <xdr:cNvPr id="29" name="左矢印吹き出し 4">
          <a:extLst>
            <a:ext uri="{FF2B5EF4-FFF2-40B4-BE49-F238E27FC236}">
              <a16:creationId xmlns:a16="http://schemas.microsoft.com/office/drawing/2014/main" id="{6217380D-40FA-EA05-BA30-967BF79D2674}"/>
            </a:ext>
          </a:extLst>
        </xdr:cNvPr>
        <xdr:cNvSpPr/>
      </xdr:nvSpPr>
      <xdr:spPr>
        <a:xfrm>
          <a:off x="7026088" y="7186893"/>
          <a:ext cx="1229285" cy="842682"/>
        </a:xfrm>
        <a:prstGeom prst="wedgeRoundRectCallout">
          <a:avLst>
            <a:gd name="adj1" fmla="val -79249"/>
            <a:gd name="adj2" fmla="val 28833"/>
            <a:gd name="adj3" fmla="val 16667"/>
          </a:avLst>
        </a:prstGeom>
        <a:solidFill>
          <a:schemeClr val="bg1"/>
        </a:solidFill>
        <a:ln w="22225">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b="1">
              <a:solidFill>
                <a:srgbClr val="FF0000"/>
              </a:solidFill>
              <a:latin typeface="ＭＳ ゴシック" panose="020B0609070205080204" pitchFamily="49" charset="-128"/>
              <a:ea typeface="ＭＳ ゴシック" panose="020B0609070205080204" pitchFamily="49" charset="-128"/>
            </a:rPr>
            <a:t>【</a:t>
          </a:r>
          <a:r>
            <a:rPr kumimoji="1" lang="ja-JP" altLang="en-US" sz="900" b="1">
              <a:solidFill>
                <a:srgbClr val="FF0000"/>
              </a:solidFill>
              <a:latin typeface="ＭＳ ゴシック" panose="020B0609070205080204" pitchFamily="49" charset="-128"/>
              <a:ea typeface="ＭＳ ゴシック" panose="020B0609070205080204" pitchFamily="49" charset="-128"/>
            </a:rPr>
            <a:t>雨・荒天</a:t>
          </a:r>
          <a:r>
            <a:rPr kumimoji="1" lang="en-US" altLang="ja-JP" sz="900" b="1">
              <a:solidFill>
                <a:srgbClr val="FF0000"/>
              </a:solidFill>
              <a:latin typeface="ＭＳ ゴシック" panose="020B0609070205080204" pitchFamily="49" charset="-128"/>
              <a:ea typeface="ＭＳ ゴシック" panose="020B0609070205080204" pitchFamily="49" charset="-128"/>
            </a:rPr>
            <a:t>】</a:t>
          </a: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雨天や荒天時の予備プログラムを入力してください。</a:t>
          </a:r>
        </a:p>
      </xdr:txBody>
    </xdr:sp>
    <xdr:clientData/>
  </xdr:twoCellAnchor>
  <xdr:twoCellAnchor editAs="absolute">
    <xdr:from>
      <xdr:col>42</xdr:col>
      <xdr:colOff>78443</xdr:colOff>
      <xdr:row>57</xdr:row>
      <xdr:rowOff>180975</xdr:rowOff>
    </xdr:from>
    <xdr:to>
      <xdr:col>58</xdr:col>
      <xdr:colOff>616325</xdr:colOff>
      <xdr:row>58</xdr:row>
      <xdr:rowOff>152400</xdr:rowOff>
    </xdr:to>
    <xdr:sp macro="" textlink="">
      <xdr:nvSpPr>
        <xdr:cNvPr id="24" name="正方形/長方形 23">
          <a:extLst>
            <a:ext uri="{FF2B5EF4-FFF2-40B4-BE49-F238E27FC236}">
              <a16:creationId xmlns:a16="http://schemas.microsoft.com/office/drawing/2014/main" id="{5857E99F-6F3B-4B71-9109-62E38DA03D1D}"/>
            </a:ext>
          </a:extLst>
        </xdr:cNvPr>
        <xdr:cNvSpPr/>
      </xdr:nvSpPr>
      <xdr:spPr>
        <a:xfrm>
          <a:off x="5612468" y="12211050"/>
          <a:ext cx="2642907" cy="447675"/>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1" u="none" kern="1200">
              <a:solidFill>
                <a:srgbClr val="FF0000"/>
              </a:solidFill>
              <a:latin typeface="ＭＳ ゴシック" panose="020B0609070205080204" pitchFamily="49" charset="-128"/>
              <a:ea typeface="ＭＳ ゴシック" panose="020B0609070205080204" pitchFamily="49" charset="-128"/>
            </a:rPr>
            <a:t>４日目以降</a:t>
          </a:r>
          <a:r>
            <a:rPr kumimoji="1" lang="ja-JP" altLang="en-US" sz="1000" b="0" u="none" kern="1200">
              <a:solidFill>
                <a:sysClr val="windowText" lastClr="000000"/>
              </a:solidFill>
              <a:latin typeface="ＭＳ ゴシック" panose="020B0609070205080204" pitchFamily="49" charset="-128"/>
              <a:ea typeface="ＭＳ ゴシック" panose="020B0609070205080204" pitchFamily="49" charset="-128"/>
            </a:rPr>
            <a:t>ご利用がある場合</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は、続けて「</a:t>
          </a:r>
          <a:r>
            <a:rPr kumimoji="1" lang="ja-JP" altLang="en-US" sz="1000" b="0" u="none" kern="1200">
              <a:solidFill>
                <a:sysClr val="windowText" lastClr="000000"/>
              </a:solidFill>
              <a:latin typeface="ＭＳ ゴシック" panose="020B0609070205080204" pitchFamily="49" charset="-128"/>
              <a:ea typeface="ＭＳ ゴシック" panose="020B0609070205080204" pitchFamily="49" charset="-128"/>
            </a:rPr>
            <a:t>様式２（つづき）</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」を入力ください。</a:t>
          </a:r>
        </a:p>
      </xdr:txBody>
    </xdr:sp>
    <xdr:clientData/>
  </xdr:twoCellAnchor>
  <mc:AlternateContent xmlns:mc="http://schemas.openxmlformats.org/markup-compatibility/2006">
    <mc:Choice xmlns:a14="http://schemas.microsoft.com/office/drawing/2010/main" Requires="a14">
      <xdr:twoCellAnchor editAs="oneCell">
        <xdr:from>
          <xdr:col>12</xdr:col>
          <xdr:colOff>19050</xdr:colOff>
          <xdr:row>54</xdr:row>
          <xdr:rowOff>295275</xdr:rowOff>
        </xdr:from>
        <xdr:to>
          <xdr:col>13</xdr:col>
          <xdr:colOff>114300</xdr:colOff>
          <xdr:row>55</xdr:row>
          <xdr:rowOff>171450</xdr:rowOff>
        </xdr:to>
        <xdr:sp macro="" textlink="">
          <xdr:nvSpPr>
            <xdr:cNvPr id="41053" name="Check Box 15" hidden="1">
              <a:extLst>
                <a:ext uri="{63B3BB69-23CF-44E3-9099-C40C66FF867C}">
                  <a14:compatExt spid="_x0000_s41053"/>
                </a:ext>
                <a:ext uri="{FF2B5EF4-FFF2-40B4-BE49-F238E27FC236}">
                  <a16:creationId xmlns:a16="http://schemas.microsoft.com/office/drawing/2014/main" id="{00000000-0008-0000-0B00-00005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54</xdr:row>
          <xdr:rowOff>295275</xdr:rowOff>
        </xdr:from>
        <xdr:to>
          <xdr:col>18</xdr:col>
          <xdr:colOff>104775</xdr:colOff>
          <xdr:row>55</xdr:row>
          <xdr:rowOff>171450</xdr:rowOff>
        </xdr:to>
        <xdr:sp macro="" textlink="">
          <xdr:nvSpPr>
            <xdr:cNvPr id="41054" name="Check Box 16" hidden="1">
              <a:extLst>
                <a:ext uri="{63B3BB69-23CF-44E3-9099-C40C66FF867C}">
                  <a14:compatExt spid="_x0000_s41054"/>
                </a:ext>
                <a:ext uri="{FF2B5EF4-FFF2-40B4-BE49-F238E27FC236}">
                  <a16:creationId xmlns:a16="http://schemas.microsoft.com/office/drawing/2014/main" id="{00000000-0008-0000-0B00-00005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57</xdr:row>
          <xdr:rowOff>295275</xdr:rowOff>
        </xdr:from>
        <xdr:to>
          <xdr:col>14</xdr:col>
          <xdr:colOff>114300</xdr:colOff>
          <xdr:row>57</xdr:row>
          <xdr:rowOff>466725</xdr:rowOff>
        </xdr:to>
        <xdr:sp macro="" textlink="">
          <xdr:nvSpPr>
            <xdr:cNvPr id="41055" name="Check Box 95" hidden="1">
              <a:extLst>
                <a:ext uri="{63B3BB69-23CF-44E3-9099-C40C66FF867C}">
                  <a14:compatExt spid="_x0000_s41055"/>
                </a:ext>
                <a:ext uri="{FF2B5EF4-FFF2-40B4-BE49-F238E27FC236}">
                  <a16:creationId xmlns:a16="http://schemas.microsoft.com/office/drawing/2014/main" id="{00000000-0008-0000-0B00-00005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295275</xdr:rowOff>
        </xdr:from>
        <xdr:to>
          <xdr:col>19</xdr:col>
          <xdr:colOff>104775</xdr:colOff>
          <xdr:row>57</xdr:row>
          <xdr:rowOff>466725</xdr:rowOff>
        </xdr:to>
        <xdr:sp macro="" textlink="">
          <xdr:nvSpPr>
            <xdr:cNvPr id="41056" name="Check Box 96" hidden="1">
              <a:extLst>
                <a:ext uri="{63B3BB69-23CF-44E3-9099-C40C66FF867C}">
                  <a14:compatExt spid="_x0000_s41056"/>
                </a:ext>
                <a:ext uri="{FF2B5EF4-FFF2-40B4-BE49-F238E27FC236}">
                  <a16:creationId xmlns:a16="http://schemas.microsoft.com/office/drawing/2014/main" id="{00000000-0008-0000-0B00-00006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55</xdr:row>
          <xdr:rowOff>0</xdr:rowOff>
        </xdr:from>
        <xdr:to>
          <xdr:col>14</xdr:col>
          <xdr:colOff>114300</xdr:colOff>
          <xdr:row>55</xdr:row>
          <xdr:rowOff>171450</xdr:rowOff>
        </xdr:to>
        <xdr:sp macro="" textlink="">
          <xdr:nvSpPr>
            <xdr:cNvPr id="41057" name="Check Box 97" hidden="1">
              <a:extLst>
                <a:ext uri="{63B3BB69-23CF-44E3-9099-C40C66FF867C}">
                  <a14:compatExt spid="_x0000_s41057"/>
                </a:ext>
                <a:ext uri="{FF2B5EF4-FFF2-40B4-BE49-F238E27FC236}">
                  <a16:creationId xmlns:a16="http://schemas.microsoft.com/office/drawing/2014/main" id="{00000000-0008-0000-0B00-00006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55</xdr:row>
          <xdr:rowOff>0</xdr:rowOff>
        </xdr:from>
        <xdr:to>
          <xdr:col>19</xdr:col>
          <xdr:colOff>104775</xdr:colOff>
          <xdr:row>55</xdr:row>
          <xdr:rowOff>171450</xdr:rowOff>
        </xdr:to>
        <xdr:sp macro="" textlink="">
          <xdr:nvSpPr>
            <xdr:cNvPr id="41058" name="Check Box 98" hidden="1">
              <a:extLst>
                <a:ext uri="{63B3BB69-23CF-44E3-9099-C40C66FF867C}">
                  <a14:compatExt spid="_x0000_s41058"/>
                </a:ext>
                <a:ext uri="{FF2B5EF4-FFF2-40B4-BE49-F238E27FC236}">
                  <a16:creationId xmlns:a16="http://schemas.microsoft.com/office/drawing/2014/main" id="{00000000-0008-0000-0B00-00006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55</xdr:row>
          <xdr:rowOff>19050</xdr:rowOff>
        </xdr:from>
        <xdr:to>
          <xdr:col>14</xdr:col>
          <xdr:colOff>19050</xdr:colOff>
          <xdr:row>55</xdr:row>
          <xdr:rowOff>190500</xdr:rowOff>
        </xdr:to>
        <xdr:sp macro="" textlink="">
          <xdr:nvSpPr>
            <xdr:cNvPr id="41059" name="Check Box 99" hidden="1">
              <a:extLst>
                <a:ext uri="{63B3BB69-23CF-44E3-9099-C40C66FF867C}">
                  <a14:compatExt spid="_x0000_s41059"/>
                </a:ext>
                <a:ext uri="{FF2B5EF4-FFF2-40B4-BE49-F238E27FC236}">
                  <a16:creationId xmlns:a16="http://schemas.microsoft.com/office/drawing/2014/main" id="{00000000-0008-0000-0B00-00006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56</xdr:row>
          <xdr:rowOff>0</xdr:rowOff>
        </xdr:from>
        <xdr:to>
          <xdr:col>14</xdr:col>
          <xdr:colOff>19050</xdr:colOff>
          <xdr:row>56</xdr:row>
          <xdr:rowOff>171450</xdr:rowOff>
        </xdr:to>
        <xdr:sp macro="" textlink="">
          <xdr:nvSpPr>
            <xdr:cNvPr id="41060" name="Check Box 100" hidden="1">
              <a:extLst>
                <a:ext uri="{63B3BB69-23CF-44E3-9099-C40C66FF867C}">
                  <a14:compatExt spid="_x0000_s41060"/>
                </a:ext>
                <a:ext uri="{FF2B5EF4-FFF2-40B4-BE49-F238E27FC236}">
                  <a16:creationId xmlns:a16="http://schemas.microsoft.com/office/drawing/2014/main" id="{00000000-0008-0000-0B00-00006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56</xdr:row>
          <xdr:rowOff>295275</xdr:rowOff>
        </xdr:from>
        <xdr:to>
          <xdr:col>14</xdr:col>
          <xdr:colOff>114300</xdr:colOff>
          <xdr:row>57</xdr:row>
          <xdr:rowOff>171450</xdr:rowOff>
        </xdr:to>
        <xdr:sp macro="" textlink="">
          <xdr:nvSpPr>
            <xdr:cNvPr id="41061" name="Check Box 101" hidden="1">
              <a:extLst>
                <a:ext uri="{63B3BB69-23CF-44E3-9099-C40C66FF867C}">
                  <a14:compatExt spid="_x0000_s41061"/>
                </a:ext>
                <a:ext uri="{FF2B5EF4-FFF2-40B4-BE49-F238E27FC236}">
                  <a16:creationId xmlns:a16="http://schemas.microsoft.com/office/drawing/2014/main" id="{00000000-0008-0000-0B00-00006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56</xdr:row>
          <xdr:rowOff>295275</xdr:rowOff>
        </xdr:from>
        <xdr:to>
          <xdr:col>19</xdr:col>
          <xdr:colOff>104775</xdr:colOff>
          <xdr:row>57</xdr:row>
          <xdr:rowOff>171450</xdr:rowOff>
        </xdr:to>
        <xdr:sp macro="" textlink="">
          <xdr:nvSpPr>
            <xdr:cNvPr id="41062" name="Check Box 102" hidden="1">
              <a:extLst>
                <a:ext uri="{63B3BB69-23CF-44E3-9099-C40C66FF867C}">
                  <a14:compatExt spid="_x0000_s41062"/>
                </a:ext>
                <a:ext uri="{FF2B5EF4-FFF2-40B4-BE49-F238E27FC236}">
                  <a16:creationId xmlns:a16="http://schemas.microsoft.com/office/drawing/2014/main" id="{00000000-0008-0000-0B00-00006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57</xdr:row>
          <xdr:rowOff>295275</xdr:rowOff>
        </xdr:from>
        <xdr:to>
          <xdr:col>14</xdr:col>
          <xdr:colOff>114300</xdr:colOff>
          <xdr:row>57</xdr:row>
          <xdr:rowOff>466725</xdr:rowOff>
        </xdr:to>
        <xdr:sp macro="" textlink="">
          <xdr:nvSpPr>
            <xdr:cNvPr id="41063" name="Check Box 103" hidden="1">
              <a:extLst>
                <a:ext uri="{63B3BB69-23CF-44E3-9099-C40C66FF867C}">
                  <a14:compatExt spid="_x0000_s41063"/>
                </a:ext>
                <a:ext uri="{FF2B5EF4-FFF2-40B4-BE49-F238E27FC236}">
                  <a16:creationId xmlns:a16="http://schemas.microsoft.com/office/drawing/2014/main" id="{00000000-0008-0000-0B00-00006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295275</xdr:rowOff>
        </xdr:from>
        <xdr:to>
          <xdr:col>19</xdr:col>
          <xdr:colOff>104775</xdr:colOff>
          <xdr:row>57</xdr:row>
          <xdr:rowOff>466725</xdr:rowOff>
        </xdr:to>
        <xdr:sp macro="" textlink="">
          <xdr:nvSpPr>
            <xdr:cNvPr id="41064" name="Check Box 104" hidden="1">
              <a:extLst>
                <a:ext uri="{63B3BB69-23CF-44E3-9099-C40C66FF867C}">
                  <a14:compatExt spid="_x0000_s41064"/>
                </a:ext>
                <a:ext uri="{FF2B5EF4-FFF2-40B4-BE49-F238E27FC236}">
                  <a16:creationId xmlns:a16="http://schemas.microsoft.com/office/drawing/2014/main" id="{00000000-0008-0000-0B00-00006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xdr:oneCellAnchor>
    <xdr:from>
      <xdr:col>2</xdr:col>
      <xdr:colOff>9525</xdr:colOff>
      <xdr:row>58</xdr:row>
      <xdr:rowOff>123824</xdr:rowOff>
    </xdr:from>
    <xdr:ext cx="2939144" cy="695326"/>
    <xdr:sp macro="" textlink="">
      <xdr:nvSpPr>
        <xdr:cNvPr id="21" name="角丸四角形吹き出し 7">
          <a:extLst>
            <a:ext uri="{FF2B5EF4-FFF2-40B4-BE49-F238E27FC236}">
              <a16:creationId xmlns:a16="http://schemas.microsoft.com/office/drawing/2014/main" id="{5E2BB19D-EF1F-4ED9-AEB2-6FF71C0F7E12}"/>
            </a:ext>
          </a:extLst>
        </xdr:cNvPr>
        <xdr:cNvSpPr/>
      </xdr:nvSpPr>
      <xdr:spPr>
        <a:xfrm>
          <a:off x="209550" y="12630149"/>
          <a:ext cx="2939144" cy="695326"/>
        </a:xfrm>
        <a:prstGeom prst="wedgeRoundRectCallout">
          <a:avLst>
            <a:gd name="adj1" fmla="val -18021"/>
            <a:gd name="adj2" fmla="val -80844"/>
            <a:gd name="adj3" fmla="val 16667"/>
          </a:avLst>
        </a:prstGeom>
        <a:solidFill>
          <a:schemeClr val="bg1"/>
        </a:solidFill>
        <a:ln w="222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個別清算等をご要望の場合は、内容により、自然の家よりご連絡する場合がございますので、あらかじめご了承ください。</a:t>
          </a:r>
        </a:p>
      </xdr:txBody>
    </xdr:sp>
    <xdr:clientData/>
  </xdr:oneCellAnchor>
  <xdr:twoCellAnchor>
    <xdr:from>
      <xdr:col>51</xdr:col>
      <xdr:colOff>95249</xdr:colOff>
      <xdr:row>0</xdr:row>
      <xdr:rowOff>85726</xdr:rowOff>
    </xdr:from>
    <xdr:to>
      <xdr:col>58</xdr:col>
      <xdr:colOff>654423</xdr:colOff>
      <xdr:row>3</xdr:row>
      <xdr:rowOff>9526</xdr:rowOff>
    </xdr:to>
    <xdr:sp macro="" textlink="">
      <xdr:nvSpPr>
        <xdr:cNvPr id="17" name="矢印: 左 16">
          <a:hlinkClick xmlns:r="http://schemas.openxmlformats.org/officeDocument/2006/relationships" r:id="rId1"/>
          <a:extLst>
            <a:ext uri="{FF2B5EF4-FFF2-40B4-BE49-F238E27FC236}">
              <a16:creationId xmlns:a16="http://schemas.microsoft.com/office/drawing/2014/main" id="{E440BA6B-28F9-41A7-B000-DF721856A5D9}"/>
            </a:ext>
          </a:extLst>
        </xdr:cNvPr>
        <xdr:cNvSpPr/>
      </xdr:nvSpPr>
      <xdr:spPr>
        <a:xfrm>
          <a:off x="6829424" y="85726"/>
          <a:ext cx="1464049" cy="514350"/>
        </a:xfrm>
        <a:prstGeom prst="leftArrow">
          <a:avLst/>
        </a:prstGeom>
        <a:solidFill>
          <a:schemeClr val="bg1"/>
        </a:solidFill>
        <a:ln>
          <a:solidFill>
            <a:srgbClr val="00B050"/>
          </a:solidFill>
        </a:ln>
        <a:effectLst>
          <a:glow rad="127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u="sng">
              <a:solidFill>
                <a:srgbClr val="0070C0"/>
              </a:solidFill>
            </a:rPr>
            <a:t>様式</a:t>
          </a:r>
          <a:r>
            <a:rPr kumimoji="1" lang="en-US" altLang="ja-JP" sz="1200" u="sng">
              <a:solidFill>
                <a:srgbClr val="0070C0"/>
              </a:solidFill>
            </a:rPr>
            <a:t>2</a:t>
          </a:r>
          <a:r>
            <a:rPr kumimoji="1" lang="ja-JP" altLang="en-US" sz="1200" u="sng">
              <a:solidFill>
                <a:srgbClr val="0070C0"/>
              </a:solidFill>
            </a:rPr>
            <a:t>にもどる</a:t>
          </a:r>
          <a:r>
            <a:rPr kumimoji="1" lang="en-US" altLang="ja-JP" sz="1200" u="sng">
              <a:solidFill>
                <a:srgbClr val="0070C0"/>
              </a:solidFill>
            </a:rPr>
            <a:t> </a:t>
          </a:r>
          <a:endParaRPr kumimoji="1" lang="ja-JP" altLang="en-US" sz="1200" u="sng">
            <a:solidFill>
              <a:srgbClr val="0070C0"/>
            </a:solidFill>
          </a:endParaRPr>
        </a:p>
      </xdr:txBody>
    </xdr:sp>
    <xdr:clientData/>
  </xdr:twoCellAnchor>
  <xdr:twoCellAnchor>
    <xdr:from>
      <xdr:col>51</xdr:col>
      <xdr:colOff>95249</xdr:colOff>
      <xdr:row>59</xdr:row>
      <xdr:rowOff>85726</xdr:rowOff>
    </xdr:from>
    <xdr:to>
      <xdr:col>58</xdr:col>
      <xdr:colOff>654423</xdr:colOff>
      <xdr:row>61</xdr:row>
      <xdr:rowOff>123826</xdr:rowOff>
    </xdr:to>
    <xdr:sp macro="" textlink="">
      <xdr:nvSpPr>
        <xdr:cNvPr id="11" name="矢印: 左 10">
          <a:hlinkClick xmlns:r="http://schemas.openxmlformats.org/officeDocument/2006/relationships" r:id="rId1"/>
          <a:extLst>
            <a:ext uri="{FF2B5EF4-FFF2-40B4-BE49-F238E27FC236}">
              <a16:creationId xmlns:a16="http://schemas.microsoft.com/office/drawing/2014/main" id="{4A946B86-743F-96AC-F77B-A86EEE8A1126}"/>
            </a:ext>
          </a:extLst>
        </xdr:cNvPr>
        <xdr:cNvSpPr/>
      </xdr:nvSpPr>
      <xdr:spPr>
        <a:xfrm>
          <a:off x="6829424" y="12830176"/>
          <a:ext cx="1464049" cy="514350"/>
        </a:xfrm>
        <a:prstGeom prst="leftArrow">
          <a:avLst/>
        </a:prstGeom>
        <a:solidFill>
          <a:schemeClr val="bg1"/>
        </a:solidFill>
        <a:ln>
          <a:solidFill>
            <a:srgbClr val="00B050"/>
          </a:solidFill>
        </a:ln>
        <a:effectLst>
          <a:glow rad="127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u="sng">
              <a:solidFill>
                <a:srgbClr val="0070C0"/>
              </a:solidFill>
            </a:rPr>
            <a:t>様式</a:t>
          </a:r>
          <a:r>
            <a:rPr kumimoji="1" lang="en-US" altLang="ja-JP" sz="1200" u="sng">
              <a:solidFill>
                <a:srgbClr val="0070C0"/>
              </a:solidFill>
            </a:rPr>
            <a:t>2</a:t>
          </a:r>
          <a:r>
            <a:rPr kumimoji="1" lang="ja-JP" altLang="en-US" sz="1200" u="sng">
              <a:solidFill>
                <a:srgbClr val="0070C0"/>
              </a:solidFill>
            </a:rPr>
            <a:t>にもどる</a:t>
          </a:r>
          <a:r>
            <a:rPr kumimoji="1" lang="en-US" altLang="ja-JP" sz="1200" u="sng">
              <a:solidFill>
                <a:srgbClr val="0070C0"/>
              </a:solidFill>
            </a:rPr>
            <a:t> </a:t>
          </a:r>
          <a:endParaRPr kumimoji="1" lang="ja-JP" altLang="en-US" sz="1200" u="sng">
            <a:solidFill>
              <a:srgbClr val="0070C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4</xdr:col>
      <xdr:colOff>12245</xdr:colOff>
      <xdr:row>18</xdr:row>
      <xdr:rowOff>247653</xdr:rowOff>
    </xdr:from>
    <xdr:to>
      <xdr:col>11</xdr:col>
      <xdr:colOff>353785</xdr:colOff>
      <xdr:row>19</xdr:row>
      <xdr:rowOff>376241</xdr:rowOff>
    </xdr:to>
    <xdr:sp macro="" textlink="">
      <xdr:nvSpPr>
        <xdr:cNvPr id="2" name="正方形/長方形 1">
          <a:extLst>
            <a:ext uri="{FF2B5EF4-FFF2-40B4-BE49-F238E27FC236}">
              <a16:creationId xmlns:a16="http://schemas.microsoft.com/office/drawing/2014/main" id="{63D9384E-191E-4A1E-A4C1-FEB8F4B05D57}"/>
            </a:ext>
          </a:extLst>
        </xdr:cNvPr>
        <xdr:cNvSpPr/>
      </xdr:nvSpPr>
      <xdr:spPr>
        <a:xfrm>
          <a:off x="1359352" y="6615796"/>
          <a:ext cx="2709183" cy="550409"/>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上段</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食事内容</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中段</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食数</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下段</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配給希望時刻</a:t>
          </a:r>
          <a:endPar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（様式２を反映しています）</a:t>
          </a:r>
          <a:endPar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sng" kern="1200">
              <a:solidFill>
                <a:srgbClr val="FF0000"/>
              </a:solidFill>
              <a:latin typeface="ＭＳ ゴシック" panose="020B0609070205080204" pitchFamily="49" charset="-128"/>
              <a:ea typeface="ＭＳ ゴシック" panose="020B0609070205080204" pitchFamily="49" charset="-128"/>
            </a:rPr>
            <a:t>異なる場合は、直接入力で訂正できます</a:t>
          </a:r>
        </a:p>
      </xdr:txBody>
    </xdr:sp>
    <xdr:clientData/>
  </xdr:twoCellAnchor>
  <mc:AlternateContent xmlns:mc="http://schemas.openxmlformats.org/markup-compatibility/2006">
    <mc:Choice xmlns:a14="http://schemas.microsoft.com/office/drawing/2010/main" Requires="a14">
      <xdr:twoCellAnchor editAs="oneCell">
        <xdr:from>
          <xdr:col>8</xdr:col>
          <xdr:colOff>304800</xdr:colOff>
          <xdr:row>38</xdr:row>
          <xdr:rowOff>47625</xdr:rowOff>
        </xdr:from>
        <xdr:to>
          <xdr:col>10</xdr:col>
          <xdr:colOff>28575</xdr:colOff>
          <xdr:row>38</xdr:row>
          <xdr:rowOff>285750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D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514350</xdr:colOff>
          <xdr:row>38</xdr:row>
          <xdr:rowOff>47625</xdr:rowOff>
        </xdr:from>
        <xdr:to>
          <xdr:col>13</xdr:col>
          <xdr:colOff>28575</xdr:colOff>
          <xdr:row>38</xdr:row>
          <xdr:rowOff>285750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D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35718</xdr:colOff>
      <xdr:row>22</xdr:row>
      <xdr:rowOff>0</xdr:rowOff>
    </xdr:from>
    <xdr:to>
      <xdr:col>11</xdr:col>
      <xdr:colOff>357188</xdr:colOff>
      <xdr:row>22</xdr:row>
      <xdr:rowOff>297656</xdr:rowOff>
    </xdr:to>
    <xdr:sp macro="" textlink="">
      <xdr:nvSpPr>
        <xdr:cNvPr id="3" name="四角形: 角を丸くする 2">
          <a:extLst>
            <a:ext uri="{FF2B5EF4-FFF2-40B4-BE49-F238E27FC236}">
              <a16:creationId xmlns:a16="http://schemas.microsoft.com/office/drawing/2014/main" id="{F8935848-D2F9-31CC-C5E3-ABFBA847B58F}"/>
            </a:ext>
          </a:extLst>
        </xdr:cNvPr>
        <xdr:cNvSpPr/>
      </xdr:nvSpPr>
      <xdr:spPr>
        <a:xfrm>
          <a:off x="3107531" y="7762875"/>
          <a:ext cx="881063" cy="297656"/>
        </a:xfrm>
        <a:prstGeom prst="roundRect">
          <a:avLst/>
        </a:prstGeom>
        <a:noFill/>
        <a:ln w="2222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ctr"/>
          <a:endParaRPr kumimoji="1" lang="en-US" altLang="ja-JP" sz="1600" b="1" kern="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23812</xdr:colOff>
      <xdr:row>28</xdr:row>
      <xdr:rowOff>0</xdr:rowOff>
    </xdr:from>
    <xdr:to>
      <xdr:col>8</xdr:col>
      <xdr:colOff>357187</xdr:colOff>
      <xdr:row>28</xdr:row>
      <xdr:rowOff>297656</xdr:rowOff>
    </xdr:to>
    <xdr:sp macro="" textlink="">
      <xdr:nvSpPr>
        <xdr:cNvPr id="8" name="四角形: 角を丸くする 7">
          <a:extLst>
            <a:ext uri="{FF2B5EF4-FFF2-40B4-BE49-F238E27FC236}">
              <a16:creationId xmlns:a16="http://schemas.microsoft.com/office/drawing/2014/main" id="{6CB8545C-CD41-4215-A3AD-FFF0A33C704A}"/>
            </a:ext>
          </a:extLst>
        </xdr:cNvPr>
        <xdr:cNvSpPr/>
      </xdr:nvSpPr>
      <xdr:spPr>
        <a:xfrm>
          <a:off x="2178843" y="9620250"/>
          <a:ext cx="881063" cy="297656"/>
        </a:xfrm>
        <a:prstGeom prst="roundRect">
          <a:avLst/>
        </a:prstGeom>
        <a:noFill/>
        <a:ln w="2222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ctr"/>
          <a:endParaRPr kumimoji="1" lang="ja-JP" altLang="en-US" sz="1600" b="1" kern="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302558</xdr:colOff>
      <xdr:row>20</xdr:row>
      <xdr:rowOff>257735</xdr:rowOff>
    </xdr:from>
    <xdr:to>
      <xdr:col>6</xdr:col>
      <xdr:colOff>201708</xdr:colOff>
      <xdr:row>22</xdr:row>
      <xdr:rowOff>225518</xdr:rowOff>
    </xdr:to>
    <xdr:sp macro="" textlink="">
      <xdr:nvSpPr>
        <xdr:cNvPr id="9" name="四角形: 角を丸くする 8">
          <a:extLst>
            <a:ext uri="{FF2B5EF4-FFF2-40B4-BE49-F238E27FC236}">
              <a16:creationId xmlns:a16="http://schemas.microsoft.com/office/drawing/2014/main" id="{30993960-72BD-7D2B-60EA-64D03DE33DE1}"/>
            </a:ext>
          </a:extLst>
        </xdr:cNvPr>
        <xdr:cNvSpPr/>
      </xdr:nvSpPr>
      <xdr:spPr>
        <a:xfrm>
          <a:off x="1266264" y="7440706"/>
          <a:ext cx="1187826" cy="572900"/>
        </a:xfrm>
        <a:prstGeom prst="roundRect">
          <a:avLst/>
        </a:prstGeom>
        <a:solidFill>
          <a:schemeClr val="accent1">
            <a:lumMod val="40000"/>
            <a:lumOff val="60000"/>
          </a:schemeClr>
        </a:solidFill>
        <a:ln w="2222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kern="1200">
              <a:solidFill>
                <a:sysClr val="windowText" lastClr="000000"/>
              </a:solidFill>
              <a:latin typeface="ＭＳ ゴシック" panose="020B0609070205080204" pitchFamily="49" charset="-128"/>
              <a:ea typeface="ＭＳ ゴシック" panose="020B0609070205080204" pitchFamily="49" charset="-128"/>
            </a:rPr>
            <a:t>直接入力した場合の例示</a:t>
          </a:r>
        </a:p>
      </xdr:txBody>
    </xdr:sp>
    <xdr:clientData/>
  </xdr:twoCellAnchor>
  <xdr:twoCellAnchor>
    <xdr:from>
      <xdr:col>6</xdr:col>
      <xdr:colOff>201708</xdr:colOff>
      <xdr:row>21</xdr:row>
      <xdr:rowOff>241627</xdr:rowOff>
    </xdr:from>
    <xdr:to>
      <xdr:col>9</xdr:col>
      <xdr:colOff>35718</xdr:colOff>
      <xdr:row>22</xdr:row>
      <xdr:rowOff>148828</xdr:rowOff>
    </xdr:to>
    <xdr:cxnSp macro="">
      <xdr:nvCxnSpPr>
        <xdr:cNvPr id="11" name="コネクタ: カギ線 10">
          <a:extLst>
            <a:ext uri="{FF2B5EF4-FFF2-40B4-BE49-F238E27FC236}">
              <a16:creationId xmlns:a16="http://schemas.microsoft.com/office/drawing/2014/main" id="{7DD237C0-681E-9F3F-D85C-5258C2B5E721}"/>
            </a:ext>
          </a:extLst>
        </xdr:cNvPr>
        <xdr:cNvCxnSpPr>
          <a:stCxn id="9" idx="3"/>
          <a:endCxn id="3" idx="1"/>
        </xdr:cNvCxnSpPr>
      </xdr:nvCxnSpPr>
      <xdr:spPr>
        <a:xfrm>
          <a:off x="2454090" y="7727156"/>
          <a:ext cx="752893" cy="209760"/>
        </a:xfrm>
        <a:prstGeom prst="bentConnector3">
          <a:avLst>
            <a:gd name="adj1" fmla="val 50000"/>
          </a:avLst>
        </a:prstGeom>
        <a:ln w="22225">
          <a:solidFill>
            <a:srgbClr val="00B05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112059</xdr:colOff>
      <xdr:row>22</xdr:row>
      <xdr:rowOff>225517</xdr:rowOff>
    </xdr:from>
    <xdr:to>
      <xdr:col>6</xdr:col>
      <xdr:colOff>23812</xdr:colOff>
      <xdr:row>28</xdr:row>
      <xdr:rowOff>148827</xdr:rowOff>
    </xdr:to>
    <xdr:cxnSp macro="">
      <xdr:nvCxnSpPr>
        <xdr:cNvPr id="12" name="コネクタ: カギ線 11">
          <a:extLst>
            <a:ext uri="{FF2B5EF4-FFF2-40B4-BE49-F238E27FC236}">
              <a16:creationId xmlns:a16="http://schemas.microsoft.com/office/drawing/2014/main" id="{8DA86A9E-22F3-4EE5-86B5-D7B208898622}"/>
            </a:ext>
          </a:extLst>
        </xdr:cNvPr>
        <xdr:cNvCxnSpPr>
          <a:stCxn id="9" idx="2"/>
          <a:endCxn id="8" idx="1"/>
        </xdr:cNvCxnSpPr>
      </xdr:nvCxnSpPr>
      <xdr:spPr>
        <a:xfrm rot="16200000" flipH="1">
          <a:off x="1198854" y="8674928"/>
          <a:ext cx="1738663" cy="416017"/>
        </a:xfrm>
        <a:prstGeom prst="bentConnector2">
          <a:avLst/>
        </a:prstGeom>
        <a:ln w="22225">
          <a:solidFill>
            <a:srgbClr val="00B05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27</xdr:col>
      <xdr:colOff>80905</xdr:colOff>
      <xdr:row>29</xdr:row>
      <xdr:rowOff>13609</xdr:rowOff>
    </xdr:from>
    <xdr:to>
      <xdr:col>30</xdr:col>
      <xdr:colOff>653143</xdr:colOff>
      <xdr:row>32</xdr:row>
      <xdr:rowOff>14298</xdr:rowOff>
    </xdr:to>
    <xdr:sp macro="" textlink="">
      <xdr:nvSpPr>
        <xdr:cNvPr id="4" name="正方形/長方形 3">
          <a:extLst>
            <a:ext uri="{FF2B5EF4-FFF2-40B4-BE49-F238E27FC236}">
              <a16:creationId xmlns:a16="http://schemas.microsoft.com/office/drawing/2014/main" id="{36CA0254-AE0A-4C9B-9C7A-6736E7DDF690}"/>
            </a:ext>
          </a:extLst>
        </xdr:cNvPr>
        <xdr:cNvSpPr/>
      </xdr:nvSpPr>
      <xdr:spPr>
        <a:xfrm>
          <a:off x="9061619" y="9933216"/>
          <a:ext cx="2041810" cy="708261"/>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1" u="none" kern="1200">
              <a:solidFill>
                <a:srgbClr val="FF0000"/>
              </a:solidFill>
              <a:latin typeface="ＭＳ ゴシック" panose="020B0609070205080204" pitchFamily="49" charset="-128"/>
              <a:ea typeface="ＭＳ ゴシック" panose="020B0609070205080204" pitchFamily="49" charset="-128"/>
            </a:rPr>
            <a:t>４日目以降</a:t>
          </a:r>
          <a:r>
            <a:rPr kumimoji="1" lang="ja-JP" altLang="en-US" sz="1000" b="0" u="none" kern="1200">
              <a:solidFill>
                <a:sysClr val="windowText" lastClr="000000"/>
              </a:solidFill>
              <a:latin typeface="ＭＳ ゴシック" panose="020B0609070205080204" pitchFamily="49" charset="-128"/>
              <a:ea typeface="ＭＳ ゴシック" panose="020B0609070205080204" pitchFamily="49" charset="-128"/>
            </a:rPr>
            <a:t>ご利用がある場合</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は、続けて「</a:t>
          </a:r>
          <a:r>
            <a:rPr kumimoji="1" lang="ja-JP" altLang="en-US" sz="1000" b="0" u="none" kern="1200">
              <a:solidFill>
                <a:sysClr val="windowText" lastClr="000000"/>
              </a:solidFill>
              <a:latin typeface="ＭＳ ゴシック" panose="020B0609070205080204" pitchFamily="49" charset="-128"/>
              <a:ea typeface="ＭＳ ゴシック" panose="020B0609070205080204" pitchFamily="49" charset="-128"/>
            </a:rPr>
            <a:t>様式３（つづき）」を入力ください。</a:t>
          </a:r>
        </a:p>
      </xdr:txBody>
    </xdr:sp>
    <xdr:clientData/>
  </xdr:twoCellAnchor>
  <xdr:twoCellAnchor>
    <xdr:from>
      <xdr:col>28</xdr:col>
      <xdr:colOff>95250</xdr:colOff>
      <xdr:row>1</xdr:row>
      <xdr:rowOff>163286</xdr:rowOff>
    </xdr:from>
    <xdr:to>
      <xdr:col>31</xdr:col>
      <xdr:colOff>0</xdr:colOff>
      <xdr:row>3</xdr:row>
      <xdr:rowOff>68034</xdr:rowOff>
    </xdr:to>
    <xdr:sp macro="" textlink="">
      <xdr:nvSpPr>
        <xdr:cNvPr id="5" name="矢印: 左 4">
          <a:hlinkClick xmlns:r="http://schemas.openxmlformats.org/officeDocument/2006/relationships" r:id="rId1"/>
          <a:extLst>
            <a:ext uri="{FF2B5EF4-FFF2-40B4-BE49-F238E27FC236}">
              <a16:creationId xmlns:a16="http://schemas.microsoft.com/office/drawing/2014/main" id="{D735BEA8-3372-4A50-A4AF-C71DF7692C6E}"/>
            </a:ext>
          </a:extLst>
        </xdr:cNvPr>
        <xdr:cNvSpPr/>
      </xdr:nvSpPr>
      <xdr:spPr>
        <a:xfrm>
          <a:off x="9184821" y="585107"/>
          <a:ext cx="1945822" cy="707570"/>
        </a:xfrm>
        <a:prstGeom prst="leftArrow">
          <a:avLst/>
        </a:prstGeom>
        <a:solidFill>
          <a:schemeClr val="bg1"/>
        </a:solidFill>
        <a:ln>
          <a:solidFill>
            <a:srgbClr val="00B050"/>
          </a:solidFill>
        </a:ln>
        <a:effectLst>
          <a:glow rad="127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u="sng">
              <a:solidFill>
                <a:srgbClr val="0070C0"/>
              </a:solidFill>
            </a:rPr>
            <a:t>様式</a:t>
          </a:r>
          <a:r>
            <a:rPr kumimoji="1" lang="en-US" altLang="ja-JP" sz="1800" u="sng">
              <a:solidFill>
                <a:srgbClr val="0070C0"/>
              </a:solidFill>
            </a:rPr>
            <a:t>3</a:t>
          </a:r>
          <a:r>
            <a:rPr kumimoji="1" lang="ja-JP" altLang="en-US" sz="1800" u="sng">
              <a:solidFill>
                <a:srgbClr val="0070C0"/>
              </a:solidFill>
            </a:rPr>
            <a:t>にもどる</a:t>
          </a:r>
          <a:r>
            <a:rPr kumimoji="1" lang="en-US" altLang="ja-JP" sz="1800" u="sng">
              <a:solidFill>
                <a:srgbClr val="0070C0"/>
              </a:solidFill>
            </a:rPr>
            <a:t> </a:t>
          </a:r>
          <a:endParaRPr kumimoji="1" lang="ja-JP" altLang="en-US" sz="1800" u="sng">
            <a:solidFill>
              <a:srgbClr val="0070C0"/>
            </a:solidFill>
          </a:endParaRPr>
        </a:p>
      </xdr:txBody>
    </xdr:sp>
    <xdr:clientData/>
  </xdr:twoCellAnchor>
  <xdr:twoCellAnchor>
    <xdr:from>
      <xdr:col>28</xdr:col>
      <xdr:colOff>95250</xdr:colOff>
      <xdr:row>43</xdr:row>
      <xdr:rowOff>81643</xdr:rowOff>
    </xdr:from>
    <xdr:to>
      <xdr:col>31</xdr:col>
      <xdr:colOff>0</xdr:colOff>
      <xdr:row>46</xdr:row>
      <xdr:rowOff>54428</xdr:rowOff>
    </xdr:to>
    <xdr:sp macro="" textlink="">
      <xdr:nvSpPr>
        <xdr:cNvPr id="6" name="矢印: 左 5">
          <a:hlinkClick xmlns:r="http://schemas.openxmlformats.org/officeDocument/2006/relationships" r:id="rId1"/>
          <a:extLst>
            <a:ext uri="{FF2B5EF4-FFF2-40B4-BE49-F238E27FC236}">
              <a16:creationId xmlns:a16="http://schemas.microsoft.com/office/drawing/2014/main" id="{D8779678-35F6-AB2C-C39A-D0A91647C7ED}"/>
            </a:ext>
          </a:extLst>
        </xdr:cNvPr>
        <xdr:cNvSpPr/>
      </xdr:nvSpPr>
      <xdr:spPr>
        <a:xfrm>
          <a:off x="9184821" y="14233072"/>
          <a:ext cx="1945822" cy="707570"/>
        </a:xfrm>
        <a:prstGeom prst="leftArrow">
          <a:avLst/>
        </a:prstGeom>
        <a:solidFill>
          <a:schemeClr val="bg1"/>
        </a:solidFill>
        <a:ln>
          <a:solidFill>
            <a:srgbClr val="00B050"/>
          </a:solidFill>
        </a:ln>
        <a:effectLst>
          <a:glow rad="127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u="sng">
              <a:solidFill>
                <a:srgbClr val="0070C0"/>
              </a:solidFill>
            </a:rPr>
            <a:t>様式</a:t>
          </a:r>
          <a:r>
            <a:rPr kumimoji="1" lang="en-US" altLang="ja-JP" sz="1800" u="sng">
              <a:solidFill>
                <a:srgbClr val="0070C0"/>
              </a:solidFill>
            </a:rPr>
            <a:t>3</a:t>
          </a:r>
          <a:r>
            <a:rPr kumimoji="1" lang="ja-JP" altLang="en-US" sz="1800" u="sng">
              <a:solidFill>
                <a:srgbClr val="0070C0"/>
              </a:solidFill>
            </a:rPr>
            <a:t>にもどる</a:t>
          </a:r>
          <a:r>
            <a:rPr kumimoji="1" lang="en-US" altLang="ja-JP" sz="1800" u="sng">
              <a:solidFill>
                <a:srgbClr val="0070C0"/>
              </a:solidFill>
            </a:rPr>
            <a:t> </a:t>
          </a:r>
          <a:endParaRPr kumimoji="1" lang="ja-JP" altLang="en-US" sz="1800" u="sng">
            <a:solidFill>
              <a:srgbClr val="0070C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196939</xdr:colOff>
      <xdr:row>16</xdr:row>
      <xdr:rowOff>81643</xdr:rowOff>
    </xdr:from>
    <xdr:to>
      <xdr:col>21</xdr:col>
      <xdr:colOff>60504</xdr:colOff>
      <xdr:row>20</xdr:row>
      <xdr:rowOff>216506</xdr:rowOff>
    </xdr:to>
    <xdr:grpSp>
      <xdr:nvGrpSpPr>
        <xdr:cNvPr id="2" name="グループ化 1">
          <a:extLst>
            <a:ext uri="{FF2B5EF4-FFF2-40B4-BE49-F238E27FC236}">
              <a16:creationId xmlns:a16="http://schemas.microsoft.com/office/drawing/2014/main" id="{451E341D-72BA-43C8-8E93-16F2F1A820B7}"/>
            </a:ext>
          </a:extLst>
        </xdr:cNvPr>
        <xdr:cNvGrpSpPr/>
      </xdr:nvGrpSpPr>
      <xdr:grpSpPr>
        <a:xfrm>
          <a:off x="8982351" y="7555967"/>
          <a:ext cx="2082329" cy="1098568"/>
          <a:chOff x="7929054" y="6089648"/>
          <a:chExt cx="2188609" cy="958852"/>
        </a:xfrm>
      </xdr:grpSpPr>
      <xdr:sp macro="" textlink="">
        <xdr:nvSpPr>
          <xdr:cNvPr id="3" name="正方形/長方形 2">
            <a:extLst>
              <a:ext uri="{FF2B5EF4-FFF2-40B4-BE49-F238E27FC236}">
                <a16:creationId xmlns:a16="http://schemas.microsoft.com/office/drawing/2014/main" id="{4E3D1D4C-93C9-6C6D-010F-88D287457083}"/>
              </a:ext>
            </a:extLst>
          </xdr:cNvPr>
          <xdr:cNvSpPr/>
        </xdr:nvSpPr>
        <xdr:spPr>
          <a:xfrm>
            <a:off x="7929054" y="6089648"/>
            <a:ext cx="1087945" cy="95885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自然の家</a:t>
            </a:r>
            <a:endParaRPr kumimoji="1" lang="en-US" altLang="ja-JP" sz="1100"/>
          </a:p>
          <a:p>
            <a:pPr algn="ctr"/>
            <a:endParaRPr kumimoji="1" lang="en-US" altLang="ja-JP" sz="1100"/>
          </a:p>
        </xdr:txBody>
      </xdr:sp>
      <xdr:sp macro="" textlink="">
        <xdr:nvSpPr>
          <xdr:cNvPr id="4" name="正方形/長方形 3">
            <a:extLst>
              <a:ext uri="{FF2B5EF4-FFF2-40B4-BE49-F238E27FC236}">
                <a16:creationId xmlns:a16="http://schemas.microsoft.com/office/drawing/2014/main" id="{B304C190-8C92-FD4D-0F95-A7FACCF1C2F2}"/>
              </a:ext>
            </a:extLst>
          </xdr:cNvPr>
          <xdr:cNvSpPr/>
        </xdr:nvSpPr>
        <xdr:spPr>
          <a:xfrm>
            <a:off x="9022288" y="6089651"/>
            <a:ext cx="1095375" cy="95884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食堂部</a:t>
            </a:r>
            <a:endParaRPr kumimoji="1" lang="en-US" altLang="ja-JP" sz="1100"/>
          </a:p>
          <a:p>
            <a:pPr algn="ctr"/>
            <a:endParaRPr kumimoji="1" lang="en-US" altLang="ja-JP" sz="1100"/>
          </a:p>
        </xdr:txBody>
      </xdr:sp>
    </xdr:grpSp>
    <xdr:clientData/>
  </xdr:twoCellAnchor>
  <xdr:twoCellAnchor editAs="absolute">
    <xdr:from>
      <xdr:col>3</xdr:col>
      <xdr:colOff>0</xdr:colOff>
      <xdr:row>1</xdr:row>
      <xdr:rowOff>285750</xdr:rowOff>
    </xdr:from>
    <xdr:to>
      <xdr:col>7</xdr:col>
      <xdr:colOff>219075</xdr:colOff>
      <xdr:row>3</xdr:row>
      <xdr:rowOff>104774</xdr:rowOff>
    </xdr:to>
    <xdr:sp macro="" textlink="">
      <xdr:nvSpPr>
        <xdr:cNvPr id="5" name="正方形/長方形 4">
          <a:extLst>
            <a:ext uri="{FF2B5EF4-FFF2-40B4-BE49-F238E27FC236}">
              <a16:creationId xmlns:a16="http://schemas.microsoft.com/office/drawing/2014/main" id="{40F5792F-AFBE-420C-BB2E-70063A8DB771}"/>
            </a:ext>
          </a:extLst>
        </xdr:cNvPr>
        <xdr:cNvSpPr/>
      </xdr:nvSpPr>
      <xdr:spPr>
        <a:xfrm>
          <a:off x="704850" y="714375"/>
          <a:ext cx="4095750" cy="742949"/>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900" b="0" kern="1200">
              <a:solidFill>
                <a:srgbClr val="FF0000"/>
              </a:solidFill>
              <a:latin typeface="ＭＳ ゴシック" panose="020B0609070205080204" pitchFamily="49" charset="-128"/>
              <a:ea typeface="ＭＳ ゴシック" panose="020B0609070205080204" pitchFamily="49" charset="-128"/>
            </a:rPr>
            <a:t>【</a:t>
          </a:r>
          <a:r>
            <a:rPr kumimoji="1" lang="ja-JP" altLang="en-US" sz="900" b="0" kern="1200">
              <a:solidFill>
                <a:srgbClr val="FF0000"/>
              </a:solidFill>
              <a:latin typeface="ＭＳ ゴシック" panose="020B0609070205080204" pitchFamily="49" charset="-128"/>
              <a:ea typeface="ＭＳ ゴシック" panose="020B0609070205080204" pitchFamily="49" charset="-128"/>
            </a:rPr>
            <a:t>お願い</a:t>
          </a:r>
          <a:r>
            <a:rPr kumimoji="1" lang="en-US" altLang="ja-JP" sz="900" b="0" kern="1200">
              <a:solidFill>
                <a:srgbClr val="FF0000"/>
              </a:solidFill>
              <a:latin typeface="ＭＳ ゴシック" panose="020B0609070205080204" pitchFamily="49" charset="-128"/>
              <a:ea typeface="ＭＳ ゴシック" panose="020B0609070205080204" pitchFamily="49" charset="-128"/>
            </a:rPr>
            <a:t>】</a:t>
          </a:r>
        </a:p>
        <a:p>
          <a:pPr algn="l"/>
          <a:r>
            <a:rPr kumimoji="1" lang="ja-JP" altLang="en-US" sz="900" b="0" u="sng" kern="1200">
              <a:solidFill>
                <a:srgbClr val="FF0000"/>
              </a:solidFill>
              <a:latin typeface="ＭＳ ゴシック" panose="020B0609070205080204" pitchFamily="49" charset="-128"/>
              <a:ea typeface="ＭＳ ゴシック" panose="020B0609070205080204" pitchFamily="49" charset="-128"/>
            </a:rPr>
            <a:t>１名に対して複数のアレルゲンがある場合</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、「エキス可否</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〇</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」が同じ場合は、１行に複数入力。異なる場合は、アレルギー食材次行へ入力。複数行に入力した場合は、同一人物のアレルゲンであることを示してください。</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4</xdr:col>
      <xdr:colOff>627528</xdr:colOff>
      <xdr:row>6</xdr:row>
      <xdr:rowOff>11207</xdr:rowOff>
    </xdr:from>
    <xdr:to>
      <xdr:col>5</xdr:col>
      <xdr:colOff>23390</xdr:colOff>
      <xdr:row>7</xdr:row>
      <xdr:rowOff>603998</xdr:rowOff>
    </xdr:to>
    <xdr:sp macro="" textlink="">
      <xdr:nvSpPr>
        <xdr:cNvPr id="6" name="四角形: 角を丸くする 5">
          <a:extLst>
            <a:ext uri="{FF2B5EF4-FFF2-40B4-BE49-F238E27FC236}">
              <a16:creationId xmlns:a16="http://schemas.microsoft.com/office/drawing/2014/main" id="{DB263CC8-DA37-4311-BA88-4427FB3BDAEC}"/>
            </a:ext>
          </a:extLst>
        </xdr:cNvPr>
        <xdr:cNvSpPr/>
      </xdr:nvSpPr>
      <xdr:spPr>
        <a:xfrm>
          <a:off x="2207557" y="2767854"/>
          <a:ext cx="1267245" cy="1197909"/>
        </a:xfrm>
        <a:prstGeom prst="roundRect">
          <a:avLst/>
        </a:prstGeom>
        <a:solidFill>
          <a:schemeClr val="accent1">
            <a:lumMod val="40000"/>
            <a:lumOff val="60000"/>
          </a:schemeClr>
        </a:solidFill>
        <a:ln w="2222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50" b="1" kern="1200">
              <a:solidFill>
                <a:sysClr val="windowText" lastClr="000000"/>
              </a:solidFill>
              <a:latin typeface="ＭＳ ゴシック" panose="020B0609070205080204" pitchFamily="49" charset="-128"/>
              <a:ea typeface="ＭＳ ゴシック" panose="020B0609070205080204" pitchFamily="49" charset="-128"/>
            </a:rPr>
            <a:t>セル結合（複数行をまとめる）の場合は、「シート保護の解除」を行うことで操作できます。</a:t>
          </a:r>
        </a:p>
      </xdr:txBody>
    </xdr:sp>
    <xdr:clientData/>
  </xdr:twoCellAnchor>
  <xdr:twoCellAnchor>
    <xdr:from>
      <xdr:col>3</xdr:col>
      <xdr:colOff>640921</xdr:colOff>
      <xdr:row>7</xdr:row>
      <xdr:rowOff>4644</xdr:rowOff>
    </xdr:from>
    <xdr:to>
      <xdr:col>4</xdr:col>
      <xdr:colOff>627528</xdr:colOff>
      <xdr:row>7</xdr:row>
      <xdr:rowOff>5044</xdr:rowOff>
    </xdr:to>
    <xdr:cxnSp macro="">
      <xdr:nvCxnSpPr>
        <xdr:cNvPr id="7" name="コネクタ: カギ線 6">
          <a:extLst>
            <a:ext uri="{FF2B5EF4-FFF2-40B4-BE49-F238E27FC236}">
              <a16:creationId xmlns:a16="http://schemas.microsoft.com/office/drawing/2014/main" id="{683C6EB0-CC24-473E-A75A-CA6545D7436F}"/>
            </a:ext>
          </a:extLst>
        </xdr:cNvPr>
        <xdr:cNvCxnSpPr>
          <a:stCxn id="6" idx="1"/>
        </xdr:cNvCxnSpPr>
      </xdr:nvCxnSpPr>
      <xdr:spPr>
        <a:xfrm rot="10800000">
          <a:off x="1358097" y="3366409"/>
          <a:ext cx="849460" cy="400"/>
        </a:xfrm>
        <a:prstGeom prst="bentConnector3">
          <a:avLst>
            <a:gd name="adj1" fmla="val 50000"/>
          </a:avLst>
        </a:prstGeom>
        <a:ln w="28575">
          <a:solidFill>
            <a:srgbClr val="00B05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134471</xdr:colOff>
      <xdr:row>0</xdr:row>
      <xdr:rowOff>0</xdr:rowOff>
    </xdr:from>
    <xdr:to>
      <xdr:col>23</xdr:col>
      <xdr:colOff>672354</xdr:colOff>
      <xdr:row>2</xdr:row>
      <xdr:rowOff>1</xdr:rowOff>
    </xdr:to>
    <xdr:sp macro="" textlink="">
      <xdr:nvSpPr>
        <xdr:cNvPr id="8" name="矢印: 左 7">
          <a:hlinkClick xmlns:r="http://schemas.openxmlformats.org/officeDocument/2006/relationships" r:id="rId1"/>
          <a:extLst>
            <a:ext uri="{FF2B5EF4-FFF2-40B4-BE49-F238E27FC236}">
              <a16:creationId xmlns:a16="http://schemas.microsoft.com/office/drawing/2014/main" id="{BC64A4B5-BB46-4D25-A6D2-D8EB07F9614C}"/>
            </a:ext>
          </a:extLst>
        </xdr:cNvPr>
        <xdr:cNvSpPr/>
      </xdr:nvSpPr>
      <xdr:spPr>
        <a:xfrm>
          <a:off x="10488706" y="0"/>
          <a:ext cx="1949824" cy="750795"/>
        </a:xfrm>
        <a:prstGeom prst="leftArrow">
          <a:avLst/>
        </a:prstGeom>
        <a:solidFill>
          <a:schemeClr val="bg1"/>
        </a:solidFill>
        <a:ln>
          <a:solidFill>
            <a:srgbClr val="00B050"/>
          </a:solidFill>
        </a:ln>
        <a:effectLst>
          <a:glow rad="127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u="sng">
              <a:solidFill>
                <a:srgbClr val="0070C0"/>
              </a:solidFill>
            </a:rPr>
            <a:t>様式</a:t>
          </a:r>
          <a:r>
            <a:rPr kumimoji="1" lang="en-US" altLang="ja-JP" sz="1400" u="sng">
              <a:solidFill>
                <a:srgbClr val="0070C0"/>
              </a:solidFill>
            </a:rPr>
            <a:t>4</a:t>
          </a:r>
          <a:r>
            <a:rPr kumimoji="1" lang="ja-JP" altLang="en-US" sz="1400" u="sng">
              <a:solidFill>
                <a:srgbClr val="0070C0"/>
              </a:solidFill>
            </a:rPr>
            <a:t>にもどる</a:t>
          </a:r>
          <a:r>
            <a:rPr kumimoji="1" lang="en-US" altLang="ja-JP" sz="1400" u="sng">
              <a:solidFill>
                <a:srgbClr val="0070C0"/>
              </a:solidFill>
            </a:rPr>
            <a:t> </a:t>
          </a:r>
          <a:endParaRPr kumimoji="1" lang="ja-JP" altLang="en-US" sz="1400" u="sng">
            <a:solidFill>
              <a:srgbClr val="0070C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28</xdr:col>
      <xdr:colOff>57150</xdr:colOff>
      <xdr:row>17</xdr:row>
      <xdr:rowOff>12512</xdr:rowOff>
    </xdr:from>
    <xdr:to>
      <xdr:col>40</xdr:col>
      <xdr:colOff>57150</xdr:colOff>
      <xdr:row>23</xdr:row>
      <xdr:rowOff>192179</xdr:rowOff>
    </xdr:to>
    <xdr:sp macro="" textlink="">
      <xdr:nvSpPr>
        <xdr:cNvPr id="3" name="正方形/長方形 2">
          <a:extLst>
            <a:ext uri="{FF2B5EF4-FFF2-40B4-BE49-F238E27FC236}">
              <a16:creationId xmlns:a16="http://schemas.microsoft.com/office/drawing/2014/main" id="{8CEF9EFD-DD06-45CC-BAFF-04D0F542A25C}"/>
            </a:ext>
          </a:extLst>
        </xdr:cNvPr>
        <xdr:cNvSpPr/>
      </xdr:nvSpPr>
      <xdr:spPr>
        <a:xfrm>
          <a:off x="6097121" y="4013012"/>
          <a:ext cx="2689411" cy="1524373"/>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algn="l"/>
          <a:r>
            <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研修生名簿</a:t>
          </a:r>
          <a:r>
            <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備考欄には、次のようなことを入力ください。</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①　森のチャレンジコース（</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AFPY</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含む）を</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希望された場合は、活動グループ</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班</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②　指導上配慮してほしいこと</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③　指導上知っておいてほしいこと</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④　入所期間中の出入りについて</a:t>
          </a:r>
        </a:p>
        <a:p>
          <a:pPr algn="l"/>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入力しづらいことは、入所日に直接言っていただいても結構です。</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28</xdr:col>
      <xdr:colOff>184547</xdr:colOff>
      <xdr:row>36</xdr:row>
      <xdr:rowOff>89087</xdr:rowOff>
    </xdr:from>
    <xdr:to>
      <xdr:col>40</xdr:col>
      <xdr:colOff>184547</xdr:colOff>
      <xdr:row>37</xdr:row>
      <xdr:rowOff>80751</xdr:rowOff>
    </xdr:to>
    <xdr:sp macro="" textlink="">
      <xdr:nvSpPr>
        <xdr:cNvPr id="5" name="正方形/長方形 4">
          <a:extLst>
            <a:ext uri="{FF2B5EF4-FFF2-40B4-BE49-F238E27FC236}">
              <a16:creationId xmlns:a16="http://schemas.microsoft.com/office/drawing/2014/main" id="{A5284E86-419C-4053-98FF-5950D0FE364C}"/>
            </a:ext>
          </a:extLst>
        </xdr:cNvPr>
        <xdr:cNvSpPr/>
      </xdr:nvSpPr>
      <xdr:spPr>
        <a:xfrm>
          <a:off x="6224518" y="8347822"/>
          <a:ext cx="2689411" cy="215782"/>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行を再表示すると研修生４０名まで入力できます</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28</xdr:col>
      <xdr:colOff>9525</xdr:colOff>
      <xdr:row>36</xdr:row>
      <xdr:rowOff>202196</xdr:rowOff>
    </xdr:from>
    <xdr:to>
      <xdr:col>28</xdr:col>
      <xdr:colOff>184547</xdr:colOff>
      <xdr:row>36</xdr:row>
      <xdr:rowOff>205767</xdr:rowOff>
    </xdr:to>
    <xdr:cxnSp macro="">
      <xdr:nvCxnSpPr>
        <xdr:cNvPr id="6" name="直線矢印コネクタ 5">
          <a:extLst>
            <a:ext uri="{FF2B5EF4-FFF2-40B4-BE49-F238E27FC236}">
              <a16:creationId xmlns:a16="http://schemas.microsoft.com/office/drawing/2014/main" id="{8BB511AF-7BCF-4C7A-A4A3-C7CABA65BAFC}"/>
            </a:ext>
          </a:extLst>
        </xdr:cNvPr>
        <xdr:cNvCxnSpPr>
          <a:stCxn id="5" idx="1"/>
        </xdr:cNvCxnSpPr>
      </xdr:nvCxnSpPr>
      <xdr:spPr>
        <a:xfrm flipH="1">
          <a:off x="6049496" y="8460931"/>
          <a:ext cx="175022" cy="3571"/>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28</xdr:col>
      <xdr:colOff>184547</xdr:colOff>
      <xdr:row>65</xdr:row>
      <xdr:rowOff>79562</xdr:rowOff>
    </xdr:from>
    <xdr:to>
      <xdr:col>40</xdr:col>
      <xdr:colOff>184547</xdr:colOff>
      <xdr:row>75</xdr:row>
      <xdr:rowOff>60512</xdr:rowOff>
    </xdr:to>
    <xdr:sp macro="" textlink="">
      <xdr:nvSpPr>
        <xdr:cNvPr id="7" name="正方形/長方形 6">
          <a:extLst>
            <a:ext uri="{FF2B5EF4-FFF2-40B4-BE49-F238E27FC236}">
              <a16:creationId xmlns:a16="http://schemas.microsoft.com/office/drawing/2014/main" id="{AA4C7FCE-131A-43B4-99EA-D24B54B6B54D}"/>
            </a:ext>
          </a:extLst>
        </xdr:cNvPr>
        <xdr:cNvSpPr/>
      </xdr:nvSpPr>
      <xdr:spPr>
        <a:xfrm>
          <a:off x="6224518" y="15274738"/>
          <a:ext cx="2689411" cy="205068"/>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行を再表示すると引率者１５名まで入力できます</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28</xdr:col>
      <xdr:colOff>9525</xdr:colOff>
      <xdr:row>65</xdr:row>
      <xdr:rowOff>193862</xdr:rowOff>
    </xdr:from>
    <xdr:to>
      <xdr:col>28</xdr:col>
      <xdr:colOff>184547</xdr:colOff>
      <xdr:row>65</xdr:row>
      <xdr:rowOff>196242</xdr:rowOff>
    </xdr:to>
    <xdr:cxnSp macro="">
      <xdr:nvCxnSpPr>
        <xdr:cNvPr id="8" name="直線矢印コネクタ 7">
          <a:extLst>
            <a:ext uri="{FF2B5EF4-FFF2-40B4-BE49-F238E27FC236}">
              <a16:creationId xmlns:a16="http://schemas.microsoft.com/office/drawing/2014/main" id="{666C85D6-F5F7-4CFE-BC8D-73E7C3483B41}"/>
            </a:ext>
          </a:extLst>
        </xdr:cNvPr>
        <xdr:cNvCxnSpPr>
          <a:stCxn id="7" idx="1"/>
        </xdr:cNvCxnSpPr>
      </xdr:nvCxnSpPr>
      <xdr:spPr>
        <a:xfrm flipH="1">
          <a:off x="6049496" y="15389038"/>
          <a:ext cx="175022" cy="238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180975</xdr:rowOff>
    </xdr:from>
    <xdr:to>
      <xdr:col>27</xdr:col>
      <xdr:colOff>102394</xdr:colOff>
      <xdr:row>47</xdr:row>
      <xdr:rowOff>66675</xdr:rowOff>
    </xdr:to>
    <xdr:sp macro="" textlink="">
      <xdr:nvSpPr>
        <xdr:cNvPr id="9" name="四角形: 角を丸くする 8">
          <a:extLst>
            <a:ext uri="{FF2B5EF4-FFF2-40B4-BE49-F238E27FC236}">
              <a16:creationId xmlns:a16="http://schemas.microsoft.com/office/drawing/2014/main" id="{AE3D1E39-D2A3-4809-B4C2-86D5130746C4}"/>
            </a:ext>
          </a:extLst>
        </xdr:cNvPr>
        <xdr:cNvSpPr/>
      </xdr:nvSpPr>
      <xdr:spPr>
        <a:xfrm>
          <a:off x="4848225" y="10534650"/>
          <a:ext cx="1092994" cy="800100"/>
        </a:xfrm>
        <a:prstGeom prst="roundRect">
          <a:avLst/>
        </a:prstGeom>
        <a:solidFill>
          <a:schemeClr val="accent1">
            <a:lumMod val="40000"/>
            <a:lumOff val="60000"/>
          </a:schemeClr>
        </a:solidFill>
        <a:ln w="2222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ja-JP" altLang="en-US" sz="1050" b="1" kern="1200">
              <a:solidFill>
                <a:sysClr val="windowText" lastClr="000000"/>
              </a:solidFill>
              <a:latin typeface="ＭＳ ゴシック" panose="020B0609070205080204" pitchFamily="49" charset="-128"/>
              <a:ea typeface="ＭＳ ゴシック" panose="020B0609070205080204" pitchFamily="49" charset="-128"/>
            </a:rPr>
            <a:t>行を再表示して４０名を入力した例示です。</a:t>
          </a:r>
        </a:p>
      </xdr:txBody>
    </xdr:sp>
    <xdr:clientData/>
  </xdr:twoCellAnchor>
  <xdr:twoCellAnchor>
    <xdr:from>
      <xdr:col>25</xdr:col>
      <xdr:colOff>13097</xdr:colOff>
      <xdr:row>37</xdr:row>
      <xdr:rowOff>19050</xdr:rowOff>
    </xdr:from>
    <xdr:to>
      <xdr:col>25</xdr:col>
      <xdr:colOff>19050</xdr:colOff>
      <xdr:row>43</xdr:row>
      <xdr:rowOff>180975</xdr:rowOff>
    </xdr:to>
    <xdr:cxnSp macro="">
      <xdr:nvCxnSpPr>
        <xdr:cNvPr id="11" name="直線矢印コネクタ 10">
          <a:extLst>
            <a:ext uri="{FF2B5EF4-FFF2-40B4-BE49-F238E27FC236}">
              <a16:creationId xmlns:a16="http://schemas.microsoft.com/office/drawing/2014/main" id="{2795043B-DBDB-FF43-D1FC-F26BD00979D2}"/>
            </a:ext>
          </a:extLst>
        </xdr:cNvPr>
        <xdr:cNvCxnSpPr>
          <a:stCxn id="9" idx="0"/>
        </xdr:cNvCxnSpPr>
      </xdr:nvCxnSpPr>
      <xdr:spPr>
        <a:xfrm flipV="1">
          <a:off x="5394722" y="9001125"/>
          <a:ext cx="5953" cy="1533525"/>
        </a:xfrm>
        <a:prstGeom prst="straightConnector1">
          <a:avLst/>
        </a:prstGeom>
        <a:ln w="22225">
          <a:solidFill>
            <a:srgbClr val="00B050"/>
          </a:solidFill>
          <a:headEnd w="med"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47</xdr:row>
      <xdr:rowOff>66675</xdr:rowOff>
    </xdr:from>
    <xdr:to>
      <xdr:col>25</xdr:col>
      <xdr:colOff>13097</xdr:colOff>
      <xdr:row>56</xdr:row>
      <xdr:rowOff>209550</xdr:rowOff>
    </xdr:to>
    <xdr:cxnSp macro="">
      <xdr:nvCxnSpPr>
        <xdr:cNvPr id="14" name="直線矢印コネクタ 13">
          <a:extLst>
            <a:ext uri="{FF2B5EF4-FFF2-40B4-BE49-F238E27FC236}">
              <a16:creationId xmlns:a16="http://schemas.microsoft.com/office/drawing/2014/main" id="{8EE440BC-AF3F-448D-8A9F-1EB0B0B5FED4}"/>
            </a:ext>
          </a:extLst>
        </xdr:cNvPr>
        <xdr:cNvCxnSpPr>
          <a:stCxn id="9" idx="2"/>
        </xdr:cNvCxnSpPr>
      </xdr:nvCxnSpPr>
      <xdr:spPr>
        <a:xfrm flipH="1">
          <a:off x="5391150" y="11334750"/>
          <a:ext cx="3572" cy="2200275"/>
        </a:xfrm>
        <a:prstGeom prst="straightConnector1">
          <a:avLst/>
        </a:prstGeom>
        <a:ln w="22225">
          <a:solidFill>
            <a:srgbClr val="00B050"/>
          </a:solidFill>
          <a:headEnd w="med"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22</xdr:col>
      <xdr:colOff>168090</xdr:colOff>
      <xdr:row>3</xdr:row>
      <xdr:rowOff>156880</xdr:rowOff>
    </xdr:from>
    <xdr:to>
      <xdr:col>40</xdr:col>
      <xdr:colOff>58274</xdr:colOff>
      <xdr:row>15</xdr:row>
      <xdr:rowOff>156884</xdr:rowOff>
    </xdr:to>
    <xdr:sp macro="" textlink="">
      <xdr:nvSpPr>
        <xdr:cNvPr id="10" name="正方形/長方形 9">
          <a:extLst>
            <a:ext uri="{FF2B5EF4-FFF2-40B4-BE49-F238E27FC236}">
              <a16:creationId xmlns:a16="http://schemas.microsoft.com/office/drawing/2014/main" id="{04C71BD6-EA95-49FD-AED1-ABDB3C65C1AF}"/>
            </a:ext>
          </a:extLst>
        </xdr:cNvPr>
        <xdr:cNvSpPr/>
      </xdr:nvSpPr>
      <xdr:spPr>
        <a:xfrm>
          <a:off x="4863355" y="571498"/>
          <a:ext cx="3924301" cy="2689415"/>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当該名簿は、</a:t>
          </a:r>
          <a:r>
            <a:rPr kumimoji="1" lang="ja-JP" altLang="en-US" sz="900" b="0" u="sng" kern="1200">
              <a:solidFill>
                <a:sysClr val="windowText" lastClr="000000"/>
              </a:solidFill>
              <a:latin typeface="ＭＳ ゴシック" panose="020B0609070205080204" pitchFamily="49" charset="-128"/>
              <a:ea typeface="ＭＳ ゴシック" panose="020B0609070205080204" pitchFamily="49" charset="-128"/>
            </a:rPr>
            <a:t>各団体、学校等で作成しているもので代用できます</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その際は、</a:t>
          </a:r>
          <a:r>
            <a:rPr kumimoji="1" lang="ja-JP" altLang="en-US" sz="900" b="0" u="sng" kern="1200">
              <a:solidFill>
                <a:sysClr val="windowText" lastClr="000000"/>
              </a:solidFill>
              <a:latin typeface="ＭＳ ゴシック" panose="020B0609070205080204" pitchFamily="49" charset="-128"/>
              <a:ea typeface="ＭＳ ゴシック" panose="020B0609070205080204" pitchFamily="49" charset="-128"/>
            </a:rPr>
            <a:t>①参加者人数の集計部分</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をつけてください。</a:t>
          </a:r>
          <a:r>
            <a:rPr kumimoji="1" lang="ja-JP" altLang="en-US" sz="9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en-US" sz="900" b="0" i="0" u="sng"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②年齢区分</a:t>
          </a:r>
          <a:r>
            <a:rPr kumimoji="1" lang="ja-JP" altLang="en-US" sz="9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en-US" sz="900" b="0" i="0" u="sng"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③森チャレ希望の場合は活動グループ</a:t>
          </a:r>
          <a:r>
            <a:rPr kumimoji="1" lang="en-US" altLang="ja-JP" sz="900" b="0" i="0" u="sng"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sng"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班</a:t>
          </a:r>
          <a:r>
            <a:rPr kumimoji="1" lang="en-US" altLang="ja-JP" sz="900" b="0" i="0" u="sng"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をご記入ください。</a:t>
          </a:r>
          <a:endParaRPr kumimoji="1" lang="en-US" altLang="ja-JP" sz="900" b="0" u="none"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参加者人数　集計表</a:t>
          </a:r>
          <a:r>
            <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について</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１．様式１、様式２または様式３とは</a:t>
          </a:r>
          <a:r>
            <a:rPr kumimoji="1" lang="ja-JP" altLang="en-US" sz="900" b="0" u="sng" kern="1200">
              <a:solidFill>
                <a:sysClr val="windowText" lastClr="000000"/>
              </a:solidFill>
              <a:latin typeface="ＭＳ ゴシック" panose="020B0609070205080204" pitchFamily="49" charset="-128"/>
              <a:ea typeface="ＭＳ ゴシック" panose="020B0609070205080204" pitchFamily="49" charset="-128"/>
            </a:rPr>
            <a:t>「団体名」を除き連動して</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900" b="0" u="sng" kern="1200">
              <a:solidFill>
                <a:sysClr val="windowText" lastClr="000000"/>
              </a:solidFill>
              <a:latin typeface="ＭＳ ゴシック" panose="020B0609070205080204" pitchFamily="49" charset="-128"/>
              <a:ea typeface="ＭＳ ゴシック" panose="020B0609070205080204" pitchFamily="49" charset="-128"/>
            </a:rPr>
            <a:t>いません。</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当該名簿のみの運用に便利です。</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２．当初は空欄ですが、以下の各名簿の</a:t>
          </a:r>
          <a:r>
            <a:rPr kumimoji="1" lang="ja-JP" altLang="en-US" sz="900" b="0" u="sng" kern="1200">
              <a:solidFill>
                <a:sysClr val="windowText" lastClr="000000"/>
              </a:solidFill>
              <a:latin typeface="ＭＳ ゴシック" panose="020B0609070205080204" pitchFamily="49" charset="-128"/>
              <a:ea typeface="ＭＳ ゴシック" panose="020B0609070205080204" pitchFamily="49" charset="-128"/>
            </a:rPr>
            <a:t>性別及び年齢</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区分を入力する</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ごとに、集計数値が表記されるようになっています。</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研修生・引率者名簿</a:t>
          </a:r>
          <a:r>
            <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について</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１．「№」欄は、「氏名」欄入力ごとに昇順で番号が振られます。</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２．年齢区分は、施設利用料の計算のため必要です。該当欄に</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「○」印を選択入力してください。</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３．年齢は、</a:t>
          </a:r>
          <a:r>
            <a:rPr kumimoji="1" lang="ja-JP" altLang="en-US" sz="900" b="1" kern="1200">
              <a:solidFill>
                <a:srgbClr val="FF0000"/>
              </a:solidFill>
              <a:latin typeface="ＭＳ ゴシック" panose="020B0609070205080204" pitchFamily="49" charset="-128"/>
              <a:ea typeface="ＭＳ ゴシック" panose="020B0609070205080204" pitchFamily="49" charset="-128"/>
            </a:rPr>
            <a:t>入所日時点の満年齢</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で計算してください。</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４．森チャレ希望の場合は、</a:t>
          </a:r>
          <a:r>
            <a:rPr kumimoji="1" lang="ja-JP" altLang="en-US" sz="900" b="1" kern="1200">
              <a:solidFill>
                <a:srgbClr val="FF0000"/>
              </a:solidFill>
              <a:latin typeface="ＭＳ ゴシック" panose="020B0609070205080204" pitchFamily="49" charset="-128"/>
              <a:ea typeface="ＭＳ ゴシック" panose="020B0609070205080204" pitchFamily="49" charset="-128"/>
            </a:rPr>
            <a:t>活動グループ</a:t>
          </a:r>
          <a:r>
            <a:rPr kumimoji="1" lang="en-US" altLang="ja-JP" sz="900" b="1" kern="1200">
              <a:solidFill>
                <a:srgbClr val="FF0000"/>
              </a:solidFill>
              <a:latin typeface="ＭＳ ゴシック" panose="020B0609070205080204" pitchFamily="49" charset="-128"/>
              <a:ea typeface="ＭＳ ゴシック" panose="020B0609070205080204" pitchFamily="49" charset="-128"/>
            </a:rPr>
            <a:t>(</a:t>
          </a:r>
          <a:r>
            <a:rPr kumimoji="1" lang="ja-JP" altLang="en-US" sz="900" b="1" kern="1200">
              <a:solidFill>
                <a:srgbClr val="FF0000"/>
              </a:solidFill>
              <a:latin typeface="ＭＳ ゴシック" panose="020B0609070205080204" pitchFamily="49" charset="-128"/>
              <a:ea typeface="ＭＳ ゴシック" panose="020B0609070205080204" pitchFamily="49" charset="-128"/>
            </a:rPr>
            <a:t>班</a:t>
          </a:r>
          <a:r>
            <a:rPr kumimoji="1" lang="en-US" altLang="ja-JP" sz="900" b="1" kern="1200">
              <a:solidFill>
                <a:srgbClr val="FF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を入力ください。</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５．当該名簿で入力枠が不足する場合は、必要に応じて「参加者名</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簿（つづき１）」または、「参加者名簿（つづき２）」をご使</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用ください。</a:t>
          </a:r>
        </a:p>
      </xdr:txBody>
    </xdr:sp>
    <xdr:clientData/>
  </xdr:twoCellAnchor>
  <xdr:twoCellAnchor>
    <xdr:from>
      <xdr:col>32</xdr:col>
      <xdr:colOff>22412</xdr:colOff>
      <xdr:row>0</xdr:row>
      <xdr:rowOff>22412</xdr:rowOff>
    </xdr:from>
    <xdr:to>
      <xdr:col>40</xdr:col>
      <xdr:colOff>212912</xdr:colOff>
      <xdr:row>3</xdr:row>
      <xdr:rowOff>123265</xdr:rowOff>
    </xdr:to>
    <xdr:sp macro="" textlink="">
      <xdr:nvSpPr>
        <xdr:cNvPr id="2" name="矢印: 左 1">
          <a:hlinkClick xmlns:r="http://schemas.openxmlformats.org/officeDocument/2006/relationships" r:id="rId1"/>
          <a:extLst>
            <a:ext uri="{FF2B5EF4-FFF2-40B4-BE49-F238E27FC236}">
              <a16:creationId xmlns:a16="http://schemas.microsoft.com/office/drawing/2014/main" id="{5A252C7A-6170-45EB-8C1C-B8B86E31F7EE}"/>
            </a:ext>
          </a:extLst>
        </xdr:cNvPr>
        <xdr:cNvSpPr/>
      </xdr:nvSpPr>
      <xdr:spPr>
        <a:xfrm>
          <a:off x="6958853" y="22412"/>
          <a:ext cx="1983441" cy="515471"/>
        </a:xfrm>
        <a:prstGeom prst="leftArrow">
          <a:avLst>
            <a:gd name="adj1" fmla="val 67910"/>
            <a:gd name="adj2" fmla="val 50000"/>
          </a:avLst>
        </a:prstGeom>
        <a:solidFill>
          <a:schemeClr val="bg1"/>
        </a:solidFill>
        <a:ln>
          <a:solidFill>
            <a:srgbClr val="00B050"/>
          </a:solidFill>
        </a:ln>
        <a:effectLst>
          <a:glow rad="127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u="sng">
              <a:solidFill>
                <a:srgbClr val="0070C0"/>
              </a:solidFill>
            </a:rPr>
            <a:t>参加者名簿にもどる</a:t>
          </a:r>
          <a:r>
            <a:rPr kumimoji="1" lang="en-US" altLang="ja-JP" sz="1400" u="sng">
              <a:solidFill>
                <a:srgbClr val="0070C0"/>
              </a:solidFill>
            </a:rPr>
            <a:t> </a:t>
          </a:r>
          <a:endParaRPr kumimoji="1" lang="ja-JP" altLang="en-US" sz="1400" u="sng">
            <a:solidFill>
              <a:srgbClr val="0070C0"/>
            </a:solidFill>
          </a:endParaRPr>
        </a:p>
      </xdr:txBody>
    </xdr:sp>
    <xdr:clientData/>
  </xdr:twoCellAnchor>
  <xdr:twoCellAnchor>
    <xdr:from>
      <xdr:col>32</xdr:col>
      <xdr:colOff>22412</xdr:colOff>
      <xdr:row>59</xdr:row>
      <xdr:rowOff>179296</xdr:rowOff>
    </xdr:from>
    <xdr:to>
      <xdr:col>40</xdr:col>
      <xdr:colOff>212912</xdr:colOff>
      <xdr:row>60</xdr:row>
      <xdr:rowOff>33620</xdr:rowOff>
    </xdr:to>
    <xdr:sp macro="" textlink="">
      <xdr:nvSpPr>
        <xdr:cNvPr id="4" name="矢印: 左 3">
          <a:hlinkClick xmlns:r="http://schemas.openxmlformats.org/officeDocument/2006/relationships" r:id="rId1"/>
          <a:extLst>
            <a:ext uri="{FF2B5EF4-FFF2-40B4-BE49-F238E27FC236}">
              <a16:creationId xmlns:a16="http://schemas.microsoft.com/office/drawing/2014/main" id="{17F0CE4E-31A3-4F97-FDBF-BE5DE028D47C}"/>
            </a:ext>
          </a:extLst>
        </xdr:cNvPr>
        <xdr:cNvSpPr/>
      </xdr:nvSpPr>
      <xdr:spPr>
        <a:xfrm>
          <a:off x="6958853" y="13592737"/>
          <a:ext cx="1983441" cy="515471"/>
        </a:xfrm>
        <a:prstGeom prst="leftArrow">
          <a:avLst>
            <a:gd name="adj1" fmla="val 67910"/>
            <a:gd name="adj2" fmla="val 50000"/>
          </a:avLst>
        </a:prstGeom>
        <a:solidFill>
          <a:schemeClr val="bg1"/>
        </a:solidFill>
        <a:ln>
          <a:solidFill>
            <a:srgbClr val="00B050"/>
          </a:solidFill>
        </a:ln>
        <a:effectLst>
          <a:glow rad="12700">
            <a:schemeClr val="accent6">
              <a:satMod val="175000"/>
              <a:alpha val="4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u="sng">
              <a:solidFill>
                <a:srgbClr val="0070C0"/>
              </a:solidFill>
            </a:rPr>
            <a:t>参加者名簿にもどる</a:t>
          </a:r>
          <a:r>
            <a:rPr kumimoji="1" lang="en-US" altLang="ja-JP" sz="1400" u="sng">
              <a:solidFill>
                <a:srgbClr val="0070C0"/>
              </a:solidFill>
            </a:rPr>
            <a:t> </a:t>
          </a:r>
          <a:endParaRPr kumimoji="1" lang="ja-JP" altLang="en-US" sz="1400" u="sng">
            <a:solidFill>
              <a:srgbClr val="0070C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5.xml"/><Relationship Id="rId21" Type="http://schemas.openxmlformats.org/officeDocument/2006/relationships/ctrlProp" Target="../ctrlProps/ctrlProp20.xml"/><Relationship Id="rId42" Type="http://schemas.openxmlformats.org/officeDocument/2006/relationships/ctrlProp" Target="../ctrlProps/ctrlProp41.xml"/><Relationship Id="rId47" Type="http://schemas.openxmlformats.org/officeDocument/2006/relationships/ctrlProp" Target="../ctrlProps/ctrlProp46.xml"/><Relationship Id="rId63" Type="http://schemas.openxmlformats.org/officeDocument/2006/relationships/ctrlProp" Target="../ctrlProps/ctrlProp62.xml"/><Relationship Id="rId68" Type="http://schemas.openxmlformats.org/officeDocument/2006/relationships/ctrlProp" Target="../ctrlProps/ctrlProp67.xml"/><Relationship Id="rId84" Type="http://schemas.openxmlformats.org/officeDocument/2006/relationships/ctrlProp" Target="../ctrlProps/ctrlProp83.xml"/><Relationship Id="rId89" Type="http://schemas.openxmlformats.org/officeDocument/2006/relationships/ctrlProp" Target="../ctrlProps/ctrlProp88.xml"/><Relationship Id="rId16" Type="http://schemas.openxmlformats.org/officeDocument/2006/relationships/ctrlProp" Target="../ctrlProps/ctrlProp15.xml"/><Relationship Id="rId11" Type="http://schemas.openxmlformats.org/officeDocument/2006/relationships/ctrlProp" Target="../ctrlProps/ctrlProp10.xml"/><Relationship Id="rId32" Type="http://schemas.openxmlformats.org/officeDocument/2006/relationships/ctrlProp" Target="../ctrlProps/ctrlProp31.xml"/><Relationship Id="rId37" Type="http://schemas.openxmlformats.org/officeDocument/2006/relationships/ctrlProp" Target="../ctrlProps/ctrlProp36.xml"/><Relationship Id="rId53" Type="http://schemas.openxmlformats.org/officeDocument/2006/relationships/ctrlProp" Target="../ctrlProps/ctrlProp52.xml"/><Relationship Id="rId58" Type="http://schemas.openxmlformats.org/officeDocument/2006/relationships/ctrlProp" Target="../ctrlProps/ctrlProp57.xml"/><Relationship Id="rId74" Type="http://schemas.openxmlformats.org/officeDocument/2006/relationships/ctrlProp" Target="../ctrlProps/ctrlProp73.xml"/><Relationship Id="rId79" Type="http://schemas.openxmlformats.org/officeDocument/2006/relationships/ctrlProp" Target="../ctrlProps/ctrlProp78.xml"/><Relationship Id="rId5" Type="http://schemas.openxmlformats.org/officeDocument/2006/relationships/ctrlProp" Target="../ctrlProps/ctrlProp4.xml"/><Relationship Id="rId90" Type="http://schemas.openxmlformats.org/officeDocument/2006/relationships/ctrlProp" Target="../ctrlProps/ctrlProp89.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56" Type="http://schemas.openxmlformats.org/officeDocument/2006/relationships/ctrlProp" Target="../ctrlProps/ctrlProp55.xml"/><Relationship Id="rId64" Type="http://schemas.openxmlformats.org/officeDocument/2006/relationships/ctrlProp" Target="../ctrlProps/ctrlProp63.xml"/><Relationship Id="rId69" Type="http://schemas.openxmlformats.org/officeDocument/2006/relationships/ctrlProp" Target="../ctrlProps/ctrlProp68.xml"/><Relationship Id="rId77" Type="http://schemas.openxmlformats.org/officeDocument/2006/relationships/ctrlProp" Target="../ctrlProps/ctrlProp76.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80" Type="http://schemas.openxmlformats.org/officeDocument/2006/relationships/ctrlProp" Target="../ctrlProps/ctrlProp79.xml"/><Relationship Id="rId85" Type="http://schemas.openxmlformats.org/officeDocument/2006/relationships/ctrlProp" Target="../ctrlProps/ctrlProp84.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59" Type="http://schemas.openxmlformats.org/officeDocument/2006/relationships/ctrlProp" Target="../ctrlProps/ctrlProp58.xml"/><Relationship Id="rId67" Type="http://schemas.openxmlformats.org/officeDocument/2006/relationships/ctrlProp" Target="../ctrlProps/ctrlProp66.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62" Type="http://schemas.openxmlformats.org/officeDocument/2006/relationships/ctrlProp" Target="../ctrlProps/ctrlProp61.xml"/><Relationship Id="rId70" Type="http://schemas.openxmlformats.org/officeDocument/2006/relationships/ctrlProp" Target="../ctrlProps/ctrlProp69.xml"/><Relationship Id="rId75" Type="http://schemas.openxmlformats.org/officeDocument/2006/relationships/ctrlProp" Target="../ctrlProps/ctrlProp74.xml"/><Relationship Id="rId83" Type="http://schemas.openxmlformats.org/officeDocument/2006/relationships/ctrlProp" Target="../ctrlProps/ctrlProp82.xml"/><Relationship Id="rId88" Type="http://schemas.openxmlformats.org/officeDocument/2006/relationships/ctrlProp" Target="../ctrlProps/ctrlProp87.xml"/><Relationship Id="rId91" Type="http://schemas.openxmlformats.org/officeDocument/2006/relationships/ctrlProp" Target="../ctrlProps/ctrlProp90.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10" Type="http://schemas.openxmlformats.org/officeDocument/2006/relationships/ctrlProp" Target="../ctrlProps/ctrlProp9.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65" Type="http://schemas.openxmlformats.org/officeDocument/2006/relationships/ctrlProp" Target="../ctrlProps/ctrlProp64.xml"/><Relationship Id="rId73" Type="http://schemas.openxmlformats.org/officeDocument/2006/relationships/ctrlProp" Target="../ctrlProps/ctrlProp72.xml"/><Relationship Id="rId78" Type="http://schemas.openxmlformats.org/officeDocument/2006/relationships/ctrlProp" Target="../ctrlProps/ctrlProp77.xml"/><Relationship Id="rId81" Type="http://schemas.openxmlformats.org/officeDocument/2006/relationships/ctrlProp" Target="../ctrlProps/ctrlProp80.xml"/><Relationship Id="rId86" Type="http://schemas.openxmlformats.org/officeDocument/2006/relationships/ctrlProp" Target="../ctrlProps/ctrlProp85.xml"/><Relationship Id="rId4" Type="http://schemas.openxmlformats.org/officeDocument/2006/relationships/ctrlProp" Target="../ctrlProps/ctrlProp3.xml"/><Relationship Id="rId9" Type="http://schemas.openxmlformats.org/officeDocument/2006/relationships/ctrlProp" Target="../ctrlProps/ctrlProp8.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7" Type="http://schemas.openxmlformats.org/officeDocument/2006/relationships/ctrlProp" Target="../ctrlProps/ctrlProp6.xml"/><Relationship Id="rId71" Type="http://schemas.openxmlformats.org/officeDocument/2006/relationships/ctrlProp" Target="../ctrlProps/ctrlProp70.xml"/><Relationship Id="rId2" Type="http://schemas.openxmlformats.org/officeDocument/2006/relationships/drawing" Target="../drawings/drawing2.xml"/><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61" Type="http://schemas.openxmlformats.org/officeDocument/2006/relationships/ctrlProp" Target="../ctrlProps/ctrlProp60.xml"/><Relationship Id="rId82" Type="http://schemas.openxmlformats.org/officeDocument/2006/relationships/ctrlProp" Target="../ctrlProps/ctrlProp81.xml"/><Relationship Id="rId1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92.xml"/><Relationship Id="rId4" Type="http://schemas.openxmlformats.org/officeDocument/2006/relationships/ctrlProp" Target="../ctrlProps/ctrlProp9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206.xml"/><Relationship Id="rId21" Type="http://schemas.openxmlformats.org/officeDocument/2006/relationships/ctrlProp" Target="../ctrlProps/ctrlProp110.xml"/><Relationship Id="rId42" Type="http://schemas.openxmlformats.org/officeDocument/2006/relationships/ctrlProp" Target="../ctrlProps/ctrlProp131.xml"/><Relationship Id="rId63" Type="http://schemas.openxmlformats.org/officeDocument/2006/relationships/ctrlProp" Target="../ctrlProps/ctrlProp152.xml"/><Relationship Id="rId84" Type="http://schemas.openxmlformats.org/officeDocument/2006/relationships/ctrlProp" Target="../ctrlProps/ctrlProp173.xml"/><Relationship Id="rId138" Type="http://schemas.openxmlformats.org/officeDocument/2006/relationships/ctrlProp" Target="../ctrlProps/ctrlProp227.xml"/><Relationship Id="rId159" Type="http://schemas.openxmlformats.org/officeDocument/2006/relationships/ctrlProp" Target="../ctrlProps/ctrlProp248.xml"/><Relationship Id="rId170" Type="http://schemas.openxmlformats.org/officeDocument/2006/relationships/ctrlProp" Target="../ctrlProps/ctrlProp259.xml"/><Relationship Id="rId191" Type="http://schemas.openxmlformats.org/officeDocument/2006/relationships/ctrlProp" Target="../ctrlProps/ctrlProp280.xml"/><Relationship Id="rId205" Type="http://schemas.openxmlformats.org/officeDocument/2006/relationships/ctrlProp" Target="../ctrlProps/ctrlProp294.xml"/><Relationship Id="rId107" Type="http://schemas.openxmlformats.org/officeDocument/2006/relationships/ctrlProp" Target="../ctrlProps/ctrlProp196.xml"/><Relationship Id="rId11" Type="http://schemas.openxmlformats.org/officeDocument/2006/relationships/ctrlProp" Target="../ctrlProps/ctrlProp100.xml"/><Relationship Id="rId32" Type="http://schemas.openxmlformats.org/officeDocument/2006/relationships/ctrlProp" Target="../ctrlProps/ctrlProp121.xml"/><Relationship Id="rId53" Type="http://schemas.openxmlformats.org/officeDocument/2006/relationships/ctrlProp" Target="../ctrlProps/ctrlProp142.xml"/><Relationship Id="rId74" Type="http://schemas.openxmlformats.org/officeDocument/2006/relationships/ctrlProp" Target="../ctrlProps/ctrlProp163.xml"/><Relationship Id="rId128" Type="http://schemas.openxmlformats.org/officeDocument/2006/relationships/ctrlProp" Target="../ctrlProps/ctrlProp217.xml"/><Relationship Id="rId149" Type="http://schemas.openxmlformats.org/officeDocument/2006/relationships/ctrlProp" Target="../ctrlProps/ctrlProp238.xml"/><Relationship Id="rId5" Type="http://schemas.openxmlformats.org/officeDocument/2006/relationships/ctrlProp" Target="../ctrlProps/ctrlProp94.xml"/><Relationship Id="rId95" Type="http://schemas.openxmlformats.org/officeDocument/2006/relationships/ctrlProp" Target="../ctrlProps/ctrlProp184.xml"/><Relationship Id="rId160" Type="http://schemas.openxmlformats.org/officeDocument/2006/relationships/ctrlProp" Target="../ctrlProps/ctrlProp249.xml"/><Relationship Id="rId181" Type="http://schemas.openxmlformats.org/officeDocument/2006/relationships/ctrlProp" Target="../ctrlProps/ctrlProp270.xml"/><Relationship Id="rId216" Type="http://schemas.openxmlformats.org/officeDocument/2006/relationships/ctrlProp" Target="../ctrlProps/ctrlProp305.xml"/><Relationship Id="rId22" Type="http://schemas.openxmlformats.org/officeDocument/2006/relationships/ctrlProp" Target="../ctrlProps/ctrlProp111.xml"/><Relationship Id="rId43" Type="http://schemas.openxmlformats.org/officeDocument/2006/relationships/ctrlProp" Target="../ctrlProps/ctrlProp132.xml"/><Relationship Id="rId64" Type="http://schemas.openxmlformats.org/officeDocument/2006/relationships/ctrlProp" Target="../ctrlProps/ctrlProp153.xml"/><Relationship Id="rId118" Type="http://schemas.openxmlformats.org/officeDocument/2006/relationships/ctrlProp" Target="../ctrlProps/ctrlProp207.xml"/><Relationship Id="rId139" Type="http://schemas.openxmlformats.org/officeDocument/2006/relationships/ctrlProp" Target="../ctrlProps/ctrlProp228.xml"/><Relationship Id="rId85" Type="http://schemas.openxmlformats.org/officeDocument/2006/relationships/ctrlProp" Target="../ctrlProps/ctrlProp174.xml"/><Relationship Id="rId150" Type="http://schemas.openxmlformats.org/officeDocument/2006/relationships/ctrlProp" Target="../ctrlProps/ctrlProp239.xml"/><Relationship Id="rId171" Type="http://schemas.openxmlformats.org/officeDocument/2006/relationships/ctrlProp" Target="../ctrlProps/ctrlProp260.xml"/><Relationship Id="rId192" Type="http://schemas.openxmlformats.org/officeDocument/2006/relationships/ctrlProp" Target="../ctrlProps/ctrlProp281.xml"/><Relationship Id="rId206" Type="http://schemas.openxmlformats.org/officeDocument/2006/relationships/ctrlProp" Target="../ctrlProps/ctrlProp295.xml"/><Relationship Id="rId12" Type="http://schemas.openxmlformats.org/officeDocument/2006/relationships/ctrlProp" Target="../ctrlProps/ctrlProp101.xml"/><Relationship Id="rId33" Type="http://schemas.openxmlformats.org/officeDocument/2006/relationships/ctrlProp" Target="../ctrlProps/ctrlProp122.xml"/><Relationship Id="rId108" Type="http://schemas.openxmlformats.org/officeDocument/2006/relationships/ctrlProp" Target="../ctrlProps/ctrlProp197.xml"/><Relationship Id="rId129" Type="http://schemas.openxmlformats.org/officeDocument/2006/relationships/ctrlProp" Target="../ctrlProps/ctrlProp218.xml"/><Relationship Id="rId54" Type="http://schemas.openxmlformats.org/officeDocument/2006/relationships/ctrlProp" Target="../ctrlProps/ctrlProp143.xml"/><Relationship Id="rId75" Type="http://schemas.openxmlformats.org/officeDocument/2006/relationships/ctrlProp" Target="../ctrlProps/ctrlProp164.xml"/><Relationship Id="rId96" Type="http://schemas.openxmlformats.org/officeDocument/2006/relationships/ctrlProp" Target="../ctrlProps/ctrlProp185.xml"/><Relationship Id="rId140" Type="http://schemas.openxmlformats.org/officeDocument/2006/relationships/ctrlProp" Target="../ctrlProps/ctrlProp229.xml"/><Relationship Id="rId161" Type="http://schemas.openxmlformats.org/officeDocument/2006/relationships/ctrlProp" Target="../ctrlProps/ctrlProp250.xml"/><Relationship Id="rId182" Type="http://schemas.openxmlformats.org/officeDocument/2006/relationships/ctrlProp" Target="../ctrlProps/ctrlProp271.xml"/><Relationship Id="rId217" Type="http://schemas.openxmlformats.org/officeDocument/2006/relationships/ctrlProp" Target="../ctrlProps/ctrlProp306.xml"/><Relationship Id="rId6" Type="http://schemas.openxmlformats.org/officeDocument/2006/relationships/ctrlProp" Target="../ctrlProps/ctrlProp95.xml"/><Relationship Id="rId23" Type="http://schemas.openxmlformats.org/officeDocument/2006/relationships/ctrlProp" Target="../ctrlProps/ctrlProp112.xml"/><Relationship Id="rId119" Type="http://schemas.openxmlformats.org/officeDocument/2006/relationships/ctrlProp" Target="../ctrlProps/ctrlProp208.xml"/><Relationship Id="rId44" Type="http://schemas.openxmlformats.org/officeDocument/2006/relationships/ctrlProp" Target="../ctrlProps/ctrlProp133.xml"/><Relationship Id="rId65" Type="http://schemas.openxmlformats.org/officeDocument/2006/relationships/ctrlProp" Target="../ctrlProps/ctrlProp154.xml"/><Relationship Id="rId86" Type="http://schemas.openxmlformats.org/officeDocument/2006/relationships/ctrlProp" Target="../ctrlProps/ctrlProp175.xml"/><Relationship Id="rId130" Type="http://schemas.openxmlformats.org/officeDocument/2006/relationships/ctrlProp" Target="../ctrlProps/ctrlProp219.xml"/><Relationship Id="rId151" Type="http://schemas.openxmlformats.org/officeDocument/2006/relationships/ctrlProp" Target="../ctrlProps/ctrlProp240.xml"/><Relationship Id="rId172" Type="http://schemas.openxmlformats.org/officeDocument/2006/relationships/ctrlProp" Target="../ctrlProps/ctrlProp261.xml"/><Relationship Id="rId193" Type="http://schemas.openxmlformats.org/officeDocument/2006/relationships/ctrlProp" Target="../ctrlProps/ctrlProp282.xml"/><Relationship Id="rId207" Type="http://schemas.openxmlformats.org/officeDocument/2006/relationships/ctrlProp" Target="../ctrlProps/ctrlProp296.xml"/><Relationship Id="rId13" Type="http://schemas.openxmlformats.org/officeDocument/2006/relationships/ctrlProp" Target="../ctrlProps/ctrlProp102.xml"/><Relationship Id="rId109" Type="http://schemas.openxmlformats.org/officeDocument/2006/relationships/ctrlProp" Target="../ctrlProps/ctrlProp198.xml"/><Relationship Id="rId34" Type="http://schemas.openxmlformats.org/officeDocument/2006/relationships/ctrlProp" Target="../ctrlProps/ctrlProp123.xml"/><Relationship Id="rId55" Type="http://schemas.openxmlformats.org/officeDocument/2006/relationships/ctrlProp" Target="../ctrlProps/ctrlProp144.xml"/><Relationship Id="rId76" Type="http://schemas.openxmlformats.org/officeDocument/2006/relationships/ctrlProp" Target="../ctrlProps/ctrlProp165.xml"/><Relationship Id="rId97" Type="http://schemas.openxmlformats.org/officeDocument/2006/relationships/ctrlProp" Target="../ctrlProps/ctrlProp186.xml"/><Relationship Id="rId120" Type="http://schemas.openxmlformats.org/officeDocument/2006/relationships/ctrlProp" Target="../ctrlProps/ctrlProp209.xml"/><Relationship Id="rId141" Type="http://schemas.openxmlformats.org/officeDocument/2006/relationships/ctrlProp" Target="../ctrlProps/ctrlProp230.xml"/><Relationship Id="rId7" Type="http://schemas.openxmlformats.org/officeDocument/2006/relationships/ctrlProp" Target="../ctrlProps/ctrlProp96.xml"/><Relationship Id="rId162" Type="http://schemas.openxmlformats.org/officeDocument/2006/relationships/ctrlProp" Target="../ctrlProps/ctrlProp251.xml"/><Relationship Id="rId183" Type="http://schemas.openxmlformats.org/officeDocument/2006/relationships/ctrlProp" Target="../ctrlProps/ctrlProp272.xml"/><Relationship Id="rId218" Type="http://schemas.openxmlformats.org/officeDocument/2006/relationships/ctrlProp" Target="../ctrlProps/ctrlProp307.xml"/><Relationship Id="rId24" Type="http://schemas.openxmlformats.org/officeDocument/2006/relationships/ctrlProp" Target="../ctrlProps/ctrlProp113.xml"/><Relationship Id="rId45" Type="http://schemas.openxmlformats.org/officeDocument/2006/relationships/ctrlProp" Target="../ctrlProps/ctrlProp134.xml"/><Relationship Id="rId66" Type="http://schemas.openxmlformats.org/officeDocument/2006/relationships/ctrlProp" Target="../ctrlProps/ctrlProp155.xml"/><Relationship Id="rId87" Type="http://schemas.openxmlformats.org/officeDocument/2006/relationships/ctrlProp" Target="../ctrlProps/ctrlProp176.xml"/><Relationship Id="rId110" Type="http://schemas.openxmlformats.org/officeDocument/2006/relationships/ctrlProp" Target="../ctrlProps/ctrlProp199.xml"/><Relationship Id="rId131" Type="http://schemas.openxmlformats.org/officeDocument/2006/relationships/ctrlProp" Target="../ctrlProps/ctrlProp220.xml"/><Relationship Id="rId152" Type="http://schemas.openxmlformats.org/officeDocument/2006/relationships/ctrlProp" Target="../ctrlProps/ctrlProp241.xml"/><Relationship Id="rId173" Type="http://schemas.openxmlformats.org/officeDocument/2006/relationships/ctrlProp" Target="../ctrlProps/ctrlProp262.xml"/><Relationship Id="rId194" Type="http://schemas.openxmlformats.org/officeDocument/2006/relationships/ctrlProp" Target="../ctrlProps/ctrlProp283.xml"/><Relationship Id="rId208" Type="http://schemas.openxmlformats.org/officeDocument/2006/relationships/ctrlProp" Target="../ctrlProps/ctrlProp297.xml"/><Relationship Id="rId14" Type="http://schemas.openxmlformats.org/officeDocument/2006/relationships/ctrlProp" Target="../ctrlProps/ctrlProp103.xml"/><Relationship Id="rId35" Type="http://schemas.openxmlformats.org/officeDocument/2006/relationships/ctrlProp" Target="../ctrlProps/ctrlProp124.xml"/><Relationship Id="rId56" Type="http://schemas.openxmlformats.org/officeDocument/2006/relationships/ctrlProp" Target="../ctrlProps/ctrlProp145.xml"/><Relationship Id="rId77" Type="http://schemas.openxmlformats.org/officeDocument/2006/relationships/ctrlProp" Target="../ctrlProps/ctrlProp166.xml"/><Relationship Id="rId100" Type="http://schemas.openxmlformats.org/officeDocument/2006/relationships/ctrlProp" Target="../ctrlProps/ctrlProp189.xml"/><Relationship Id="rId8" Type="http://schemas.openxmlformats.org/officeDocument/2006/relationships/ctrlProp" Target="../ctrlProps/ctrlProp97.xml"/><Relationship Id="rId51" Type="http://schemas.openxmlformats.org/officeDocument/2006/relationships/ctrlProp" Target="../ctrlProps/ctrlProp140.xml"/><Relationship Id="rId72" Type="http://schemas.openxmlformats.org/officeDocument/2006/relationships/ctrlProp" Target="../ctrlProps/ctrlProp161.xml"/><Relationship Id="rId93" Type="http://schemas.openxmlformats.org/officeDocument/2006/relationships/ctrlProp" Target="../ctrlProps/ctrlProp182.xml"/><Relationship Id="rId98" Type="http://schemas.openxmlformats.org/officeDocument/2006/relationships/ctrlProp" Target="../ctrlProps/ctrlProp187.xml"/><Relationship Id="rId121" Type="http://schemas.openxmlformats.org/officeDocument/2006/relationships/ctrlProp" Target="../ctrlProps/ctrlProp210.xml"/><Relationship Id="rId142" Type="http://schemas.openxmlformats.org/officeDocument/2006/relationships/ctrlProp" Target="../ctrlProps/ctrlProp231.xml"/><Relationship Id="rId163" Type="http://schemas.openxmlformats.org/officeDocument/2006/relationships/ctrlProp" Target="../ctrlProps/ctrlProp252.xml"/><Relationship Id="rId184" Type="http://schemas.openxmlformats.org/officeDocument/2006/relationships/ctrlProp" Target="../ctrlProps/ctrlProp273.xml"/><Relationship Id="rId189" Type="http://schemas.openxmlformats.org/officeDocument/2006/relationships/ctrlProp" Target="../ctrlProps/ctrlProp278.xml"/><Relationship Id="rId219" Type="http://schemas.openxmlformats.org/officeDocument/2006/relationships/ctrlProp" Target="../ctrlProps/ctrlProp308.xml"/><Relationship Id="rId3" Type="http://schemas.openxmlformats.org/officeDocument/2006/relationships/vmlDrawing" Target="../drawings/vmlDrawing4.vml"/><Relationship Id="rId214" Type="http://schemas.openxmlformats.org/officeDocument/2006/relationships/ctrlProp" Target="../ctrlProps/ctrlProp303.xml"/><Relationship Id="rId25" Type="http://schemas.openxmlformats.org/officeDocument/2006/relationships/ctrlProp" Target="../ctrlProps/ctrlProp114.xml"/><Relationship Id="rId46" Type="http://schemas.openxmlformats.org/officeDocument/2006/relationships/ctrlProp" Target="../ctrlProps/ctrlProp135.xml"/><Relationship Id="rId67" Type="http://schemas.openxmlformats.org/officeDocument/2006/relationships/ctrlProp" Target="../ctrlProps/ctrlProp156.xml"/><Relationship Id="rId116" Type="http://schemas.openxmlformats.org/officeDocument/2006/relationships/ctrlProp" Target="../ctrlProps/ctrlProp205.xml"/><Relationship Id="rId137" Type="http://schemas.openxmlformats.org/officeDocument/2006/relationships/ctrlProp" Target="../ctrlProps/ctrlProp226.xml"/><Relationship Id="rId158" Type="http://schemas.openxmlformats.org/officeDocument/2006/relationships/ctrlProp" Target="../ctrlProps/ctrlProp247.xml"/><Relationship Id="rId20" Type="http://schemas.openxmlformats.org/officeDocument/2006/relationships/ctrlProp" Target="../ctrlProps/ctrlProp109.xml"/><Relationship Id="rId41" Type="http://schemas.openxmlformats.org/officeDocument/2006/relationships/ctrlProp" Target="../ctrlProps/ctrlProp130.xml"/><Relationship Id="rId62" Type="http://schemas.openxmlformats.org/officeDocument/2006/relationships/ctrlProp" Target="../ctrlProps/ctrlProp151.xml"/><Relationship Id="rId83" Type="http://schemas.openxmlformats.org/officeDocument/2006/relationships/ctrlProp" Target="../ctrlProps/ctrlProp172.xml"/><Relationship Id="rId88" Type="http://schemas.openxmlformats.org/officeDocument/2006/relationships/ctrlProp" Target="../ctrlProps/ctrlProp177.xml"/><Relationship Id="rId111" Type="http://schemas.openxmlformats.org/officeDocument/2006/relationships/ctrlProp" Target="../ctrlProps/ctrlProp200.xml"/><Relationship Id="rId132" Type="http://schemas.openxmlformats.org/officeDocument/2006/relationships/ctrlProp" Target="../ctrlProps/ctrlProp221.xml"/><Relationship Id="rId153" Type="http://schemas.openxmlformats.org/officeDocument/2006/relationships/ctrlProp" Target="../ctrlProps/ctrlProp242.xml"/><Relationship Id="rId174" Type="http://schemas.openxmlformats.org/officeDocument/2006/relationships/ctrlProp" Target="../ctrlProps/ctrlProp263.xml"/><Relationship Id="rId179" Type="http://schemas.openxmlformats.org/officeDocument/2006/relationships/ctrlProp" Target="../ctrlProps/ctrlProp268.xml"/><Relationship Id="rId195" Type="http://schemas.openxmlformats.org/officeDocument/2006/relationships/ctrlProp" Target="../ctrlProps/ctrlProp284.xml"/><Relationship Id="rId209" Type="http://schemas.openxmlformats.org/officeDocument/2006/relationships/ctrlProp" Target="../ctrlProps/ctrlProp298.xml"/><Relationship Id="rId190" Type="http://schemas.openxmlformats.org/officeDocument/2006/relationships/ctrlProp" Target="../ctrlProps/ctrlProp279.xml"/><Relationship Id="rId204" Type="http://schemas.openxmlformats.org/officeDocument/2006/relationships/ctrlProp" Target="../ctrlProps/ctrlProp293.xml"/><Relationship Id="rId220" Type="http://schemas.openxmlformats.org/officeDocument/2006/relationships/ctrlProp" Target="../ctrlProps/ctrlProp309.xml"/><Relationship Id="rId15" Type="http://schemas.openxmlformats.org/officeDocument/2006/relationships/ctrlProp" Target="../ctrlProps/ctrlProp104.xml"/><Relationship Id="rId36" Type="http://schemas.openxmlformats.org/officeDocument/2006/relationships/ctrlProp" Target="../ctrlProps/ctrlProp125.xml"/><Relationship Id="rId57" Type="http://schemas.openxmlformats.org/officeDocument/2006/relationships/ctrlProp" Target="../ctrlProps/ctrlProp146.xml"/><Relationship Id="rId106" Type="http://schemas.openxmlformats.org/officeDocument/2006/relationships/ctrlProp" Target="../ctrlProps/ctrlProp195.xml"/><Relationship Id="rId127" Type="http://schemas.openxmlformats.org/officeDocument/2006/relationships/ctrlProp" Target="../ctrlProps/ctrlProp216.xml"/><Relationship Id="rId10" Type="http://schemas.openxmlformats.org/officeDocument/2006/relationships/ctrlProp" Target="../ctrlProps/ctrlProp99.xml"/><Relationship Id="rId31" Type="http://schemas.openxmlformats.org/officeDocument/2006/relationships/ctrlProp" Target="../ctrlProps/ctrlProp120.xml"/><Relationship Id="rId52" Type="http://schemas.openxmlformats.org/officeDocument/2006/relationships/ctrlProp" Target="../ctrlProps/ctrlProp141.xml"/><Relationship Id="rId73" Type="http://schemas.openxmlformats.org/officeDocument/2006/relationships/ctrlProp" Target="../ctrlProps/ctrlProp162.xml"/><Relationship Id="rId78" Type="http://schemas.openxmlformats.org/officeDocument/2006/relationships/ctrlProp" Target="../ctrlProps/ctrlProp167.xml"/><Relationship Id="rId94" Type="http://schemas.openxmlformats.org/officeDocument/2006/relationships/ctrlProp" Target="../ctrlProps/ctrlProp183.xml"/><Relationship Id="rId99" Type="http://schemas.openxmlformats.org/officeDocument/2006/relationships/ctrlProp" Target="../ctrlProps/ctrlProp188.xml"/><Relationship Id="rId101" Type="http://schemas.openxmlformats.org/officeDocument/2006/relationships/ctrlProp" Target="../ctrlProps/ctrlProp190.xml"/><Relationship Id="rId122" Type="http://schemas.openxmlformats.org/officeDocument/2006/relationships/ctrlProp" Target="../ctrlProps/ctrlProp211.xml"/><Relationship Id="rId143" Type="http://schemas.openxmlformats.org/officeDocument/2006/relationships/ctrlProp" Target="../ctrlProps/ctrlProp232.xml"/><Relationship Id="rId148" Type="http://schemas.openxmlformats.org/officeDocument/2006/relationships/ctrlProp" Target="../ctrlProps/ctrlProp237.xml"/><Relationship Id="rId164" Type="http://schemas.openxmlformats.org/officeDocument/2006/relationships/ctrlProp" Target="../ctrlProps/ctrlProp253.xml"/><Relationship Id="rId169" Type="http://schemas.openxmlformats.org/officeDocument/2006/relationships/ctrlProp" Target="../ctrlProps/ctrlProp258.xml"/><Relationship Id="rId185" Type="http://schemas.openxmlformats.org/officeDocument/2006/relationships/ctrlProp" Target="../ctrlProps/ctrlProp274.xml"/><Relationship Id="rId4" Type="http://schemas.openxmlformats.org/officeDocument/2006/relationships/ctrlProp" Target="../ctrlProps/ctrlProp93.xml"/><Relationship Id="rId9" Type="http://schemas.openxmlformats.org/officeDocument/2006/relationships/ctrlProp" Target="../ctrlProps/ctrlProp98.xml"/><Relationship Id="rId180" Type="http://schemas.openxmlformats.org/officeDocument/2006/relationships/ctrlProp" Target="../ctrlProps/ctrlProp269.xml"/><Relationship Id="rId210" Type="http://schemas.openxmlformats.org/officeDocument/2006/relationships/ctrlProp" Target="../ctrlProps/ctrlProp299.xml"/><Relationship Id="rId215" Type="http://schemas.openxmlformats.org/officeDocument/2006/relationships/ctrlProp" Target="../ctrlProps/ctrlProp304.xml"/><Relationship Id="rId26" Type="http://schemas.openxmlformats.org/officeDocument/2006/relationships/ctrlProp" Target="../ctrlProps/ctrlProp115.xml"/><Relationship Id="rId47" Type="http://schemas.openxmlformats.org/officeDocument/2006/relationships/ctrlProp" Target="../ctrlProps/ctrlProp136.xml"/><Relationship Id="rId68" Type="http://schemas.openxmlformats.org/officeDocument/2006/relationships/ctrlProp" Target="../ctrlProps/ctrlProp157.xml"/><Relationship Id="rId89" Type="http://schemas.openxmlformats.org/officeDocument/2006/relationships/ctrlProp" Target="../ctrlProps/ctrlProp178.xml"/><Relationship Id="rId112" Type="http://schemas.openxmlformats.org/officeDocument/2006/relationships/ctrlProp" Target="../ctrlProps/ctrlProp201.xml"/><Relationship Id="rId133" Type="http://schemas.openxmlformats.org/officeDocument/2006/relationships/ctrlProp" Target="../ctrlProps/ctrlProp222.xml"/><Relationship Id="rId154" Type="http://schemas.openxmlformats.org/officeDocument/2006/relationships/ctrlProp" Target="../ctrlProps/ctrlProp243.xml"/><Relationship Id="rId175" Type="http://schemas.openxmlformats.org/officeDocument/2006/relationships/ctrlProp" Target="../ctrlProps/ctrlProp264.xml"/><Relationship Id="rId196" Type="http://schemas.openxmlformats.org/officeDocument/2006/relationships/ctrlProp" Target="../ctrlProps/ctrlProp285.xml"/><Relationship Id="rId200" Type="http://schemas.openxmlformats.org/officeDocument/2006/relationships/ctrlProp" Target="../ctrlProps/ctrlProp289.xml"/><Relationship Id="rId16" Type="http://schemas.openxmlformats.org/officeDocument/2006/relationships/ctrlProp" Target="../ctrlProps/ctrlProp105.xml"/><Relationship Id="rId221" Type="http://schemas.openxmlformats.org/officeDocument/2006/relationships/ctrlProp" Target="../ctrlProps/ctrlProp310.xml"/><Relationship Id="rId37" Type="http://schemas.openxmlformats.org/officeDocument/2006/relationships/ctrlProp" Target="../ctrlProps/ctrlProp126.xml"/><Relationship Id="rId58" Type="http://schemas.openxmlformats.org/officeDocument/2006/relationships/ctrlProp" Target="../ctrlProps/ctrlProp147.xml"/><Relationship Id="rId79" Type="http://schemas.openxmlformats.org/officeDocument/2006/relationships/ctrlProp" Target="../ctrlProps/ctrlProp168.xml"/><Relationship Id="rId102" Type="http://schemas.openxmlformats.org/officeDocument/2006/relationships/ctrlProp" Target="../ctrlProps/ctrlProp191.xml"/><Relationship Id="rId123" Type="http://schemas.openxmlformats.org/officeDocument/2006/relationships/ctrlProp" Target="../ctrlProps/ctrlProp212.xml"/><Relationship Id="rId144" Type="http://schemas.openxmlformats.org/officeDocument/2006/relationships/ctrlProp" Target="../ctrlProps/ctrlProp233.xml"/><Relationship Id="rId90" Type="http://schemas.openxmlformats.org/officeDocument/2006/relationships/ctrlProp" Target="../ctrlProps/ctrlProp179.xml"/><Relationship Id="rId165" Type="http://schemas.openxmlformats.org/officeDocument/2006/relationships/ctrlProp" Target="../ctrlProps/ctrlProp254.xml"/><Relationship Id="rId186" Type="http://schemas.openxmlformats.org/officeDocument/2006/relationships/ctrlProp" Target="../ctrlProps/ctrlProp275.xml"/><Relationship Id="rId211" Type="http://schemas.openxmlformats.org/officeDocument/2006/relationships/ctrlProp" Target="../ctrlProps/ctrlProp300.xml"/><Relationship Id="rId27" Type="http://schemas.openxmlformats.org/officeDocument/2006/relationships/ctrlProp" Target="../ctrlProps/ctrlProp116.xml"/><Relationship Id="rId48" Type="http://schemas.openxmlformats.org/officeDocument/2006/relationships/ctrlProp" Target="../ctrlProps/ctrlProp137.xml"/><Relationship Id="rId69" Type="http://schemas.openxmlformats.org/officeDocument/2006/relationships/ctrlProp" Target="../ctrlProps/ctrlProp158.xml"/><Relationship Id="rId113" Type="http://schemas.openxmlformats.org/officeDocument/2006/relationships/ctrlProp" Target="../ctrlProps/ctrlProp202.xml"/><Relationship Id="rId134" Type="http://schemas.openxmlformats.org/officeDocument/2006/relationships/ctrlProp" Target="../ctrlProps/ctrlProp223.xml"/><Relationship Id="rId80" Type="http://schemas.openxmlformats.org/officeDocument/2006/relationships/ctrlProp" Target="../ctrlProps/ctrlProp169.xml"/><Relationship Id="rId155" Type="http://schemas.openxmlformats.org/officeDocument/2006/relationships/ctrlProp" Target="../ctrlProps/ctrlProp244.xml"/><Relationship Id="rId176" Type="http://schemas.openxmlformats.org/officeDocument/2006/relationships/ctrlProp" Target="../ctrlProps/ctrlProp265.xml"/><Relationship Id="rId197" Type="http://schemas.openxmlformats.org/officeDocument/2006/relationships/ctrlProp" Target="../ctrlProps/ctrlProp286.xml"/><Relationship Id="rId201" Type="http://schemas.openxmlformats.org/officeDocument/2006/relationships/ctrlProp" Target="../ctrlProps/ctrlProp290.xml"/><Relationship Id="rId17" Type="http://schemas.openxmlformats.org/officeDocument/2006/relationships/ctrlProp" Target="../ctrlProps/ctrlProp106.xml"/><Relationship Id="rId38" Type="http://schemas.openxmlformats.org/officeDocument/2006/relationships/ctrlProp" Target="../ctrlProps/ctrlProp127.xml"/><Relationship Id="rId59" Type="http://schemas.openxmlformats.org/officeDocument/2006/relationships/ctrlProp" Target="../ctrlProps/ctrlProp148.xml"/><Relationship Id="rId103" Type="http://schemas.openxmlformats.org/officeDocument/2006/relationships/ctrlProp" Target="../ctrlProps/ctrlProp192.xml"/><Relationship Id="rId124" Type="http://schemas.openxmlformats.org/officeDocument/2006/relationships/ctrlProp" Target="../ctrlProps/ctrlProp213.xml"/><Relationship Id="rId70" Type="http://schemas.openxmlformats.org/officeDocument/2006/relationships/ctrlProp" Target="../ctrlProps/ctrlProp159.xml"/><Relationship Id="rId91" Type="http://schemas.openxmlformats.org/officeDocument/2006/relationships/ctrlProp" Target="../ctrlProps/ctrlProp180.xml"/><Relationship Id="rId145" Type="http://schemas.openxmlformats.org/officeDocument/2006/relationships/ctrlProp" Target="../ctrlProps/ctrlProp234.xml"/><Relationship Id="rId166" Type="http://schemas.openxmlformats.org/officeDocument/2006/relationships/ctrlProp" Target="../ctrlProps/ctrlProp255.xml"/><Relationship Id="rId187" Type="http://schemas.openxmlformats.org/officeDocument/2006/relationships/ctrlProp" Target="../ctrlProps/ctrlProp276.xml"/><Relationship Id="rId1" Type="http://schemas.openxmlformats.org/officeDocument/2006/relationships/printerSettings" Target="../printerSettings/printerSettings6.bin"/><Relationship Id="rId212" Type="http://schemas.openxmlformats.org/officeDocument/2006/relationships/ctrlProp" Target="../ctrlProps/ctrlProp301.xml"/><Relationship Id="rId28" Type="http://schemas.openxmlformats.org/officeDocument/2006/relationships/ctrlProp" Target="../ctrlProps/ctrlProp117.xml"/><Relationship Id="rId49" Type="http://schemas.openxmlformats.org/officeDocument/2006/relationships/ctrlProp" Target="../ctrlProps/ctrlProp138.xml"/><Relationship Id="rId114" Type="http://schemas.openxmlformats.org/officeDocument/2006/relationships/ctrlProp" Target="../ctrlProps/ctrlProp203.xml"/><Relationship Id="rId60" Type="http://schemas.openxmlformats.org/officeDocument/2006/relationships/ctrlProp" Target="../ctrlProps/ctrlProp149.xml"/><Relationship Id="rId81" Type="http://schemas.openxmlformats.org/officeDocument/2006/relationships/ctrlProp" Target="../ctrlProps/ctrlProp170.xml"/><Relationship Id="rId135" Type="http://schemas.openxmlformats.org/officeDocument/2006/relationships/ctrlProp" Target="../ctrlProps/ctrlProp224.xml"/><Relationship Id="rId156" Type="http://schemas.openxmlformats.org/officeDocument/2006/relationships/ctrlProp" Target="../ctrlProps/ctrlProp245.xml"/><Relationship Id="rId177" Type="http://schemas.openxmlformats.org/officeDocument/2006/relationships/ctrlProp" Target="../ctrlProps/ctrlProp266.xml"/><Relationship Id="rId198" Type="http://schemas.openxmlformats.org/officeDocument/2006/relationships/ctrlProp" Target="../ctrlProps/ctrlProp287.xml"/><Relationship Id="rId202" Type="http://schemas.openxmlformats.org/officeDocument/2006/relationships/ctrlProp" Target="../ctrlProps/ctrlProp291.xml"/><Relationship Id="rId18" Type="http://schemas.openxmlformats.org/officeDocument/2006/relationships/ctrlProp" Target="../ctrlProps/ctrlProp107.xml"/><Relationship Id="rId39" Type="http://schemas.openxmlformats.org/officeDocument/2006/relationships/ctrlProp" Target="../ctrlProps/ctrlProp128.xml"/><Relationship Id="rId50" Type="http://schemas.openxmlformats.org/officeDocument/2006/relationships/ctrlProp" Target="../ctrlProps/ctrlProp139.xml"/><Relationship Id="rId104" Type="http://schemas.openxmlformats.org/officeDocument/2006/relationships/ctrlProp" Target="../ctrlProps/ctrlProp193.xml"/><Relationship Id="rId125" Type="http://schemas.openxmlformats.org/officeDocument/2006/relationships/ctrlProp" Target="../ctrlProps/ctrlProp214.xml"/><Relationship Id="rId146" Type="http://schemas.openxmlformats.org/officeDocument/2006/relationships/ctrlProp" Target="../ctrlProps/ctrlProp235.xml"/><Relationship Id="rId167" Type="http://schemas.openxmlformats.org/officeDocument/2006/relationships/ctrlProp" Target="../ctrlProps/ctrlProp256.xml"/><Relationship Id="rId188" Type="http://schemas.openxmlformats.org/officeDocument/2006/relationships/ctrlProp" Target="../ctrlProps/ctrlProp277.xml"/><Relationship Id="rId71" Type="http://schemas.openxmlformats.org/officeDocument/2006/relationships/ctrlProp" Target="../ctrlProps/ctrlProp160.xml"/><Relationship Id="rId92" Type="http://schemas.openxmlformats.org/officeDocument/2006/relationships/ctrlProp" Target="../ctrlProps/ctrlProp181.xml"/><Relationship Id="rId213" Type="http://schemas.openxmlformats.org/officeDocument/2006/relationships/ctrlProp" Target="../ctrlProps/ctrlProp302.xml"/><Relationship Id="rId2" Type="http://schemas.openxmlformats.org/officeDocument/2006/relationships/drawing" Target="../drawings/drawing6.xml"/><Relationship Id="rId29" Type="http://schemas.openxmlformats.org/officeDocument/2006/relationships/ctrlProp" Target="../ctrlProps/ctrlProp118.xml"/><Relationship Id="rId40" Type="http://schemas.openxmlformats.org/officeDocument/2006/relationships/ctrlProp" Target="../ctrlProps/ctrlProp129.xml"/><Relationship Id="rId115" Type="http://schemas.openxmlformats.org/officeDocument/2006/relationships/ctrlProp" Target="../ctrlProps/ctrlProp204.xml"/><Relationship Id="rId136" Type="http://schemas.openxmlformats.org/officeDocument/2006/relationships/ctrlProp" Target="../ctrlProps/ctrlProp225.xml"/><Relationship Id="rId157" Type="http://schemas.openxmlformats.org/officeDocument/2006/relationships/ctrlProp" Target="../ctrlProps/ctrlProp246.xml"/><Relationship Id="rId178" Type="http://schemas.openxmlformats.org/officeDocument/2006/relationships/ctrlProp" Target="../ctrlProps/ctrlProp267.xml"/><Relationship Id="rId61" Type="http://schemas.openxmlformats.org/officeDocument/2006/relationships/ctrlProp" Target="../ctrlProps/ctrlProp150.xml"/><Relationship Id="rId82" Type="http://schemas.openxmlformats.org/officeDocument/2006/relationships/ctrlProp" Target="../ctrlProps/ctrlProp171.xml"/><Relationship Id="rId199" Type="http://schemas.openxmlformats.org/officeDocument/2006/relationships/ctrlProp" Target="../ctrlProps/ctrlProp288.xml"/><Relationship Id="rId203" Type="http://schemas.openxmlformats.org/officeDocument/2006/relationships/ctrlProp" Target="../ctrlProps/ctrlProp292.xml"/><Relationship Id="rId19" Type="http://schemas.openxmlformats.org/officeDocument/2006/relationships/ctrlProp" Target="../ctrlProps/ctrlProp108.xml"/><Relationship Id="rId30" Type="http://schemas.openxmlformats.org/officeDocument/2006/relationships/ctrlProp" Target="../ctrlProps/ctrlProp119.xml"/><Relationship Id="rId105" Type="http://schemas.openxmlformats.org/officeDocument/2006/relationships/ctrlProp" Target="../ctrlProps/ctrlProp194.xml"/><Relationship Id="rId126" Type="http://schemas.openxmlformats.org/officeDocument/2006/relationships/ctrlProp" Target="../ctrlProps/ctrlProp215.xml"/><Relationship Id="rId147" Type="http://schemas.openxmlformats.org/officeDocument/2006/relationships/ctrlProp" Target="../ctrlProps/ctrlProp236.xml"/><Relationship Id="rId168" Type="http://schemas.openxmlformats.org/officeDocument/2006/relationships/ctrlProp" Target="../ctrlProps/ctrlProp25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312.xml"/><Relationship Id="rId4" Type="http://schemas.openxmlformats.org/officeDocument/2006/relationships/ctrlProp" Target="../ctrlProps/ctrlProp311.xml"/></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335.xml"/><Relationship Id="rId21" Type="http://schemas.openxmlformats.org/officeDocument/2006/relationships/ctrlProp" Target="../ctrlProps/ctrlProp330.xml"/><Relationship Id="rId42" Type="http://schemas.openxmlformats.org/officeDocument/2006/relationships/ctrlProp" Target="../ctrlProps/ctrlProp351.xml"/><Relationship Id="rId47" Type="http://schemas.openxmlformats.org/officeDocument/2006/relationships/ctrlProp" Target="../ctrlProps/ctrlProp356.xml"/><Relationship Id="rId63" Type="http://schemas.openxmlformats.org/officeDocument/2006/relationships/ctrlProp" Target="../ctrlProps/ctrlProp372.xml"/><Relationship Id="rId68" Type="http://schemas.openxmlformats.org/officeDocument/2006/relationships/ctrlProp" Target="../ctrlProps/ctrlProp377.xml"/><Relationship Id="rId84" Type="http://schemas.openxmlformats.org/officeDocument/2006/relationships/ctrlProp" Target="../ctrlProps/ctrlProp393.xml"/><Relationship Id="rId89" Type="http://schemas.openxmlformats.org/officeDocument/2006/relationships/ctrlProp" Target="../ctrlProps/ctrlProp398.xml"/><Relationship Id="rId16" Type="http://schemas.openxmlformats.org/officeDocument/2006/relationships/ctrlProp" Target="../ctrlProps/ctrlProp325.xml"/><Relationship Id="rId11" Type="http://schemas.openxmlformats.org/officeDocument/2006/relationships/ctrlProp" Target="../ctrlProps/ctrlProp320.xml"/><Relationship Id="rId32" Type="http://schemas.openxmlformats.org/officeDocument/2006/relationships/ctrlProp" Target="../ctrlProps/ctrlProp341.xml"/><Relationship Id="rId37" Type="http://schemas.openxmlformats.org/officeDocument/2006/relationships/ctrlProp" Target="../ctrlProps/ctrlProp346.xml"/><Relationship Id="rId53" Type="http://schemas.openxmlformats.org/officeDocument/2006/relationships/ctrlProp" Target="../ctrlProps/ctrlProp362.xml"/><Relationship Id="rId58" Type="http://schemas.openxmlformats.org/officeDocument/2006/relationships/ctrlProp" Target="../ctrlProps/ctrlProp367.xml"/><Relationship Id="rId74" Type="http://schemas.openxmlformats.org/officeDocument/2006/relationships/ctrlProp" Target="../ctrlProps/ctrlProp383.xml"/><Relationship Id="rId79" Type="http://schemas.openxmlformats.org/officeDocument/2006/relationships/ctrlProp" Target="../ctrlProps/ctrlProp388.xml"/><Relationship Id="rId5" Type="http://schemas.openxmlformats.org/officeDocument/2006/relationships/ctrlProp" Target="../ctrlProps/ctrlProp314.xml"/><Relationship Id="rId90" Type="http://schemas.openxmlformats.org/officeDocument/2006/relationships/ctrlProp" Target="../ctrlProps/ctrlProp399.xml"/><Relationship Id="rId95" Type="http://schemas.openxmlformats.org/officeDocument/2006/relationships/ctrlProp" Target="../ctrlProps/ctrlProp404.xml"/><Relationship Id="rId22" Type="http://schemas.openxmlformats.org/officeDocument/2006/relationships/ctrlProp" Target="../ctrlProps/ctrlProp331.xml"/><Relationship Id="rId27" Type="http://schemas.openxmlformats.org/officeDocument/2006/relationships/ctrlProp" Target="../ctrlProps/ctrlProp336.xml"/><Relationship Id="rId43" Type="http://schemas.openxmlformats.org/officeDocument/2006/relationships/ctrlProp" Target="../ctrlProps/ctrlProp352.xml"/><Relationship Id="rId48" Type="http://schemas.openxmlformats.org/officeDocument/2006/relationships/ctrlProp" Target="../ctrlProps/ctrlProp357.xml"/><Relationship Id="rId64" Type="http://schemas.openxmlformats.org/officeDocument/2006/relationships/ctrlProp" Target="../ctrlProps/ctrlProp373.xml"/><Relationship Id="rId69" Type="http://schemas.openxmlformats.org/officeDocument/2006/relationships/ctrlProp" Target="../ctrlProps/ctrlProp378.xml"/><Relationship Id="rId8" Type="http://schemas.openxmlformats.org/officeDocument/2006/relationships/ctrlProp" Target="../ctrlProps/ctrlProp317.xml"/><Relationship Id="rId51" Type="http://schemas.openxmlformats.org/officeDocument/2006/relationships/ctrlProp" Target="../ctrlProps/ctrlProp360.xml"/><Relationship Id="rId72" Type="http://schemas.openxmlformats.org/officeDocument/2006/relationships/ctrlProp" Target="../ctrlProps/ctrlProp381.xml"/><Relationship Id="rId80" Type="http://schemas.openxmlformats.org/officeDocument/2006/relationships/ctrlProp" Target="../ctrlProps/ctrlProp389.xml"/><Relationship Id="rId85" Type="http://schemas.openxmlformats.org/officeDocument/2006/relationships/ctrlProp" Target="../ctrlProps/ctrlProp394.xml"/><Relationship Id="rId93" Type="http://schemas.openxmlformats.org/officeDocument/2006/relationships/ctrlProp" Target="../ctrlProps/ctrlProp402.xml"/><Relationship Id="rId3" Type="http://schemas.openxmlformats.org/officeDocument/2006/relationships/vmlDrawing" Target="../drawings/vmlDrawing6.vml"/><Relationship Id="rId12" Type="http://schemas.openxmlformats.org/officeDocument/2006/relationships/ctrlProp" Target="../ctrlProps/ctrlProp321.xml"/><Relationship Id="rId17" Type="http://schemas.openxmlformats.org/officeDocument/2006/relationships/ctrlProp" Target="../ctrlProps/ctrlProp326.xml"/><Relationship Id="rId25" Type="http://schemas.openxmlformats.org/officeDocument/2006/relationships/ctrlProp" Target="../ctrlProps/ctrlProp334.xml"/><Relationship Id="rId33" Type="http://schemas.openxmlformats.org/officeDocument/2006/relationships/ctrlProp" Target="../ctrlProps/ctrlProp342.xml"/><Relationship Id="rId38" Type="http://schemas.openxmlformats.org/officeDocument/2006/relationships/ctrlProp" Target="../ctrlProps/ctrlProp347.xml"/><Relationship Id="rId46" Type="http://schemas.openxmlformats.org/officeDocument/2006/relationships/ctrlProp" Target="../ctrlProps/ctrlProp355.xml"/><Relationship Id="rId59" Type="http://schemas.openxmlformats.org/officeDocument/2006/relationships/ctrlProp" Target="../ctrlProps/ctrlProp368.xml"/><Relationship Id="rId67" Type="http://schemas.openxmlformats.org/officeDocument/2006/relationships/ctrlProp" Target="../ctrlProps/ctrlProp376.xml"/><Relationship Id="rId20" Type="http://schemas.openxmlformats.org/officeDocument/2006/relationships/ctrlProp" Target="../ctrlProps/ctrlProp329.xml"/><Relationship Id="rId41" Type="http://schemas.openxmlformats.org/officeDocument/2006/relationships/ctrlProp" Target="../ctrlProps/ctrlProp350.xml"/><Relationship Id="rId54" Type="http://schemas.openxmlformats.org/officeDocument/2006/relationships/ctrlProp" Target="../ctrlProps/ctrlProp363.xml"/><Relationship Id="rId62" Type="http://schemas.openxmlformats.org/officeDocument/2006/relationships/ctrlProp" Target="../ctrlProps/ctrlProp371.xml"/><Relationship Id="rId70" Type="http://schemas.openxmlformats.org/officeDocument/2006/relationships/ctrlProp" Target="../ctrlProps/ctrlProp379.xml"/><Relationship Id="rId75" Type="http://schemas.openxmlformats.org/officeDocument/2006/relationships/ctrlProp" Target="../ctrlProps/ctrlProp384.xml"/><Relationship Id="rId83" Type="http://schemas.openxmlformats.org/officeDocument/2006/relationships/ctrlProp" Target="../ctrlProps/ctrlProp392.xml"/><Relationship Id="rId88" Type="http://schemas.openxmlformats.org/officeDocument/2006/relationships/ctrlProp" Target="../ctrlProps/ctrlProp397.xml"/><Relationship Id="rId91" Type="http://schemas.openxmlformats.org/officeDocument/2006/relationships/ctrlProp" Target="../ctrlProps/ctrlProp400.xml"/><Relationship Id="rId1" Type="http://schemas.openxmlformats.org/officeDocument/2006/relationships/printerSettings" Target="../printerSettings/printerSettings11.bin"/><Relationship Id="rId6" Type="http://schemas.openxmlformats.org/officeDocument/2006/relationships/ctrlProp" Target="../ctrlProps/ctrlProp315.xml"/><Relationship Id="rId15" Type="http://schemas.openxmlformats.org/officeDocument/2006/relationships/ctrlProp" Target="../ctrlProps/ctrlProp324.xml"/><Relationship Id="rId23" Type="http://schemas.openxmlformats.org/officeDocument/2006/relationships/ctrlProp" Target="../ctrlProps/ctrlProp332.xml"/><Relationship Id="rId28" Type="http://schemas.openxmlformats.org/officeDocument/2006/relationships/ctrlProp" Target="../ctrlProps/ctrlProp337.xml"/><Relationship Id="rId36" Type="http://schemas.openxmlformats.org/officeDocument/2006/relationships/ctrlProp" Target="../ctrlProps/ctrlProp345.xml"/><Relationship Id="rId49" Type="http://schemas.openxmlformats.org/officeDocument/2006/relationships/ctrlProp" Target="../ctrlProps/ctrlProp358.xml"/><Relationship Id="rId57" Type="http://schemas.openxmlformats.org/officeDocument/2006/relationships/ctrlProp" Target="../ctrlProps/ctrlProp366.xml"/><Relationship Id="rId10" Type="http://schemas.openxmlformats.org/officeDocument/2006/relationships/ctrlProp" Target="../ctrlProps/ctrlProp319.xml"/><Relationship Id="rId31" Type="http://schemas.openxmlformats.org/officeDocument/2006/relationships/ctrlProp" Target="../ctrlProps/ctrlProp340.xml"/><Relationship Id="rId44" Type="http://schemas.openxmlformats.org/officeDocument/2006/relationships/ctrlProp" Target="../ctrlProps/ctrlProp353.xml"/><Relationship Id="rId52" Type="http://schemas.openxmlformats.org/officeDocument/2006/relationships/ctrlProp" Target="../ctrlProps/ctrlProp361.xml"/><Relationship Id="rId60" Type="http://schemas.openxmlformats.org/officeDocument/2006/relationships/ctrlProp" Target="../ctrlProps/ctrlProp369.xml"/><Relationship Id="rId65" Type="http://schemas.openxmlformats.org/officeDocument/2006/relationships/ctrlProp" Target="../ctrlProps/ctrlProp374.xml"/><Relationship Id="rId73" Type="http://schemas.openxmlformats.org/officeDocument/2006/relationships/ctrlProp" Target="../ctrlProps/ctrlProp382.xml"/><Relationship Id="rId78" Type="http://schemas.openxmlformats.org/officeDocument/2006/relationships/ctrlProp" Target="../ctrlProps/ctrlProp387.xml"/><Relationship Id="rId81" Type="http://schemas.openxmlformats.org/officeDocument/2006/relationships/ctrlProp" Target="../ctrlProps/ctrlProp390.xml"/><Relationship Id="rId86" Type="http://schemas.openxmlformats.org/officeDocument/2006/relationships/ctrlProp" Target="../ctrlProps/ctrlProp395.xml"/><Relationship Id="rId94" Type="http://schemas.openxmlformats.org/officeDocument/2006/relationships/ctrlProp" Target="../ctrlProps/ctrlProp403.xml"/><Relationship Id="rId4" Type="http://schemas.openxmlformats.org/officeDocument/2006/relationships/ctrlProp" Target="../ctrlProps/ctrlProp313.xml"/><Relationship Id="rId9" Type="http://schemas.openxmlformats.org/officeDocument/2006/relationships/ctrlProp" Target="../ctrlProps/ctrlProp318.xml"/><Relationship Id="rId13" Type="http://schemas.openxmlformats.org/officeDocument/2006/relationships/ctrlProp" Target="../ctrlProps/ctrlProp322.xml"/><Relationship Id="rId18" Type="http://schemas.openxmlformats.org/officeDocument/2006/relationships/ctrlProp" Target="../ctrlProps/ctrlProp327.xml"/><Relationship Id="rId39" Type="http://schemas.openxmlformats.org/officeDocument/2006/relationships/ctrlProp" Target="../ctrlProps/ctrlProp348.xml"/><Relationship Id="rId34" Type="http://schemas.openxmlformats.org/officeDocument/2006/relationships/ctrlProp" Target="../ctrlProps/ctrlProp343.xml"/><Relationship Id="rId50" Type="http://schemas.openxmlformats.org/officeDocument/2006/relationships/ctrlProp" Target="../ctrlProps/ctrlProp359.xml"/><Relationship Id="rId55" Type="http://schemas.openxmlformats.org/officeDocument/2006/relationships/ctrlProp" Target="../ctrlProps/ctrlProp364.xml"/><Relationship Id="rId76" Type="http://schemas.openxmlformats.org/officeDocument/2006/relationships/ctrlProp" Target="../ctrlProps/ctrlProp385.xml"/><Relationship Id="rId7" Type="http://schemas.openxmlformats.org/officeDocument/2006/relationships/ctrlProp" Target="../ctrlProps/ctrlProp316.xml"/><Relationship Id="rId71" Type="http://schemas.openxmlformats.org/officeDocument/2006/relationships/ctrlProp" Target="../ctrlProps/ctrlProp380.xml"/><Relationship Id="rId92" Type="http://schemas.openxmlformats.org/officeDocument/2006/relationships/ctrlProp" Target="../ctrlProps/ctrlProp401.xml"/><Relationship Id="rId2" Type="http://schemas.openxmlformats.org/officeDocument/2006/relationships/drawing" Target="../drawings/drawing11.xml"/><Relationship Id="rId29" Type="http://schemas.openxmlformats.org/officeDocument/2006/relationships/ctrlProp" Target="../ctrlProps/ctrlProp338.xml"/><Relationship Id="rId24" Type="http://schemas.openxmlformats.org/officeDocument/2006/relationships/ctrlProp" Target="../ctrlProps/ctrlProp333.xml"/><Relationship Id="rId40" Type="http://schemas.openxmlformats.org/officeDocument/2006/relationships/ctrlProp" Target="../ctrlProps/ctrlProp349.xml"/><Relationship Id="rId45" Type="http://schemas.openxmlformats.org/officeDocument/2006/relationships/ctrlProp" Target="../ctrlProps/ctrlProp354.xml"/><Relationship Id="rId66" Type="http://schemas.openxmlformats.org/officeDocument/2006/relationships/ctrlProp" Target="../ctrlProps/ctrlProp375.xml"/><Relationship Id="rId87" Type="http://schemas.openxmlformats.org/officeDocument/2006/relationships/ctrlProp" Target="../ctrlProps/ctrlProp396.xml"/><Relationship Id="rId61" Type="http://schemas.openxmlformats.org/officeDocument/2006/relationships/ctrlProp" Target="../ctrlProps/ctrlProp370.xml"/><Relationship Id="rId82" Type="http://schemas.openxmlformats.org/officeDocument/2006/relationships/ctrlProp" Target="../ctrlProps/ctrlProp391.xml"/><Relationship Id="rId19" Type="http://schemas.openxmlformats.org/officeDocument/2006/relationships/ctrlProp" Target="../ctrlProps/ctrlProp328.xml"/><Relationship Id="rId14" Type="http://schemas.openxmlformats.org/officeDocument/2006/relationships/ctrlProp" Target="../ctrlProps/ctrlProp323.xml"/><Relationship Id="rId30" Type="http://schemas.openxmlformats.org/officeDocument/2006/relationships/ctrlProp" Target="../ctrlProps/ctrlProp339.xml"/><Relationship Id="rId35" Type="http://schemas.openxmlformats.org/officeDocument/2006/relationships/ctrlProp" Target="../ctrlProps/ctrlProp344.xml"/><Relationship Id="rId56" Type="http://schemas.openxmlformats.org/officeDocument/2006/relationships/ctrlProp" Target="../ctrlProps/ctrlProp365.xml"/><Relationship Id="rId77" Type="http://schemas.openxmlformats.org/officeDocument/2006/relationships/ctrlProp" Target="../ctrlProps/ctrlProp38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406.xml"/><Relationship Id="rId4" Type="http://schemas.openxmlformats.org/officeDocument/2006/relationships/ctrlProp" Target="../ctrlProps/ctrlProp40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AU50"/>
  <sheetViews>
    <sheetView showGridLines="0" tabSelected="1" view="pageBreakPreview" zoomScaleNormal="100" zoomScaleSheetLayoutView="100" workbookViewId="0">
      <selection activeCell="AA6" sqref="AA6:AB6"/>
    </sheetView>
  </sheetViews>
  <sheetFormatPr defaultColWidth="9" defaultRowHeight="13.5"/>
  <cols>
    <col min="1" max="8" width="1.625" style="2" customWidth="1"/>
    <col min="9" max="9" width="2.25" style="2" customWidth="1"/>
    <col min="10" max="10" width="2.625" style="2" customWidth="1"/>
    <col min="11" max="11" width="3.75" style="2" customWidth="1"/>
    <col min="12" max="12" width="3.25" style="2" customWidth="1"/>
    <col min="13" max="13" width="1.625" style="2" customWidth="1"/>
    <col min="14" max="14" width="2.625" style="2" customWidth="1"/>
    <col min="15" max="15" width="3.5" style="2" customWidth="1"/>
    <col min="16" max="16" width="1.125" style="2" customWidth="1"/>
    <col min="17" max="17" width="2.875" style="2" customWidth="1"/>
    <col min="18" max="18" width="3" style="2" customWidth="1"/>
    <col min="19" max="19" width="2.25" style="2" customWidth="1"/>
    <col min="20" max="20" width="1.875" style="2" customWidth="1"/>
    <col min="21" max="21" width="2.625" style="2" customWidth="1"/>
    <col min="22" max="22" width="2.375" style="2" customWidth="1"/>
    <col min="23" max="23" width="3.5" style="2" customWidth="1"/>
    <col min="24" max="24" width="4" style="2" customWidth="1"/>
    <col min="25" max="25" width="1.75" style="2" customWidth="1"/>
    <col min="26" max="26" width="3.625" style="2" customWidth="1"/>
    <col min="27" max="27" width="3.125" style="2" customWidth="1"/>
    <col min="28" max="28" width="1.75" style="2" customWidth="1"/>
    <col min="29" max="29" width="2.75" style="2" customWidth="1"/>
    <col min="30" max="30" width="3.375" style="2" customWidth="1"/>
    <col min="31" max="31" width="1.125" style="2" customWidth="1"/>
    <col min="32" max="32" width="2.75" style="2" customWidth="1"/>
    <col min="33" max="33" width="3.25" style="2" customWidth="1"/>
    <col min="34" max="34" width="2.375" style="2" customWidth="1"/>
    <col min="35" max="35" width="1.75" style="2" customWidth="1"/>
    <col min="36" max="37" width="2.25" style="2" customWidth="1"/>
    <col min="38" max="38" width="2.5" style="2" customWidth="1"/>
    <col min="39" max="39" width="3.25" style="2" customWidth="1"/>
    <col min="40" max="40" width="1.25" style="2" customWidth="1"/>
    <col min="41" max="41" width="2" style="2" customWidth="1"/>
    <col min="42" max="42" width="1" style="2" customWidth="1"/>
    <col min="43" max="43" width="3.25" style="2" customWidth="1"/>
    <col min="44" max="44" width="1.25" style="2" customWidth="1"/>
    <col min="45" max="45" width="2.75" style="2" customWidth="1"/>
    <col min="46" max="47" width="2.25" style="2" customWidth="1"/>
    <col min="48" max="16384" width="9" style="2"/>
  </cols>
  <sheetData>
    <row r="1" spans="2:47" s="1" customFormat="1" ht="30" customHeight="1">
      <c r="B1" s="318" t="s">
        <v>392</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row>
    <row r="3" spans="2:47" ht="14.25">
      <c r="C3" s="317" t="s">
        <v>0</v>
      </c>
      <c r="D3" s="317"/>
      <c r="E3" s="317"/>
      <c r="F3" s="317"/>
      <c r="G3" s="317"/>
      <c r="H3" s="317"/>
    </row>
    <row r="4" spans="2:47" s="4" customFormat="1" ht="20.100000000000001" customHeight="1">
      <c r="B4" s="319" t="s">
        <v>1</v>
      </c>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
      <c r="AU4" s="3"/>
    </row>
    <row r="5" spans="2:47" s="5" customFormat="1" ht="14.25" customHeight="1"/>
    <row r="6" spans="2:47" s="5" customFormat="1" ht="24.75" customHeight="1">
      <c r="B6" s="320" t="s">
        <v>2</v>
      </c>
      <c r="C6" s="320"/>
      <c r="D6" s="320"/>
      <c r="E6" s="320"/>
      <c r="F6" s="320"/>
      <c r="G6" s="320"/>
      <c r="H6" s="320"/>
      <c r="I6" s="320"/>
      <c r="J6" s="320"/>
      <c r="K6" s="320"/>
      <c r="L6" s="320"/>
      <c r="M6" s="320"/>
      <c r="N6" s="320"/>
      <c r="O6" s="320"/>
      <c r="P6" s="320"/>
      <c r="Q6" s="320"/>
      <c r="R6" s="320"/>
      <c r="S6" s="320"/>
      <c r="T6" s="320"/>
      <c r="U6" s="320"/>
      <c r="V6" s="320"/>
      <c r="W6" s="320"/>
      <c r="X6" s="320"/>
      <c r="Y6" s="320"/>
      <c r="Z6" s="320"/>
      <c r="AA6" s="321"/>
      <c r="AB6" s="321"/>
      <c r="AC6" s="322" t="s">
        <v>3</v>
      </c>
      <c r="AD6" s="322"/>
      <c r="AE6" s="323" t="str">
        <f>IF(AA6="","",2018+AA6)</f>
        <v/>
      </c>
      <c r="AF6" s="323"/>
      <c r="AG6" s="323"/>
      <c r="AH6" s="2" t="s">
        <v>4</v>
      </c>
      <c r="AI6" s="9"/>
      <c r="AJ6" s="321"/>
      <c r="AK6" s="321"/>
      <c r="AL6" s="10" t="s">
        <v>5</v>
      </c>
      <c r="AM6" s="324"/>
      <c r="AN6" s="324"/>
      <c r="AO6" s="325" t="s">
        <v>6</v>
      </c>
      <c r="AP6" s="325"/>
    </row>
    <row r="7" spans="2:47" s="5" customFormat="1" ht="24.75" customHeight="1">
      <c r="C7" s="11"/>
      <c r="D7" s="2"/>
      <c r="E7" s="2"/>
      <c r="F7" s="2"/>
      <c r="X7" s="6"/>
      <c r="Y7" s="6"/>
      <c r="Z7" s="6"/>
      <c r="AA7" s="8"/>
      <c r="AB7" s="8"/>
      <c r="AC7" s="7"/>
      <c r="AD7" s="7"/>
      <c r="AE7" s="7"/>
      <c r="AF7" s="7"/>
      <c r="AG7" s="7"/>
      <c r="AH7" s="8"/>
      <c r="AI7" s="8"/>
      <c r="AJ7" s="8"/>
      <c r="AK7" s="10"/>
      <c r="AL7" s="10"/>
      <c r="AM7" s="8"/>
      <c r="AN7" s="8"/>
      <c r="AO7" s="10"/>
      <c r="AP7" s="12"/>
      <c r="AQ7" s="12"/>
      <c r="AR7" s="10"/>
      <c r="AS7" s="10"/>
    </row>
    <row r="8" spans="2:47" s="13" customFormat="1" ht="20.100000000000001" customHeight="1">
      <c r="C8" s="313" t="s">
        <v>7</v>
      </c>
      <c r="D8" s="313"/>
      <c r="E8" s="313"/>
      <c r="F8" s="313"/>
      <c r="G8" s="313"/>
      <c r="H8" s="313"/>
      <c r="I8" s="313"/>
      <c r="J8" s="313"/>
      <c r="K8" s="313"/>
      <c r="L8" s="313"/>
      <c r="M8" s="313"/>
      <c r="N8" s="313"/>
      <c r="O8" s="313"/>
      <c r="P8" s="313"/>
      <c r="Q8" s="313"/>
      <c r="R8" s="313"/>
      <c r="S8" s="313"/>
      <c r="T8" s="313"/>
      <c r="U8" s="313"/>
      <c r="V8" s="313"/>
      <c r="W8" s="313"/>
      <c r="X8" s="313"/>
      <c r="Y8" s="313"/>
      <c r="Z8" s="313"/>
      <c r="AA8" s="313"/>
      <c r="AB8" s="14"/>
    </row>
    <row r="9" spans="2:47" s="5" customFormat="1" ht="19.5" customHeight="1"/>
    <row r="10" spans="2:47" s="15" customFormat="1" ht="20.100000000000001" customHeight="1">
      <c r="U10" s="314" t="s">
        <v>8</v>
      </c>
      <c r="V10" s="314"/>
      <c r="W10" s="314"/>
      <c r="X10" s="314"/>
      <c r="Y10" s="314"/>
      <c r="Z10" s="315"/>
      <c r="AA10" s="315"/>
      <c r="AB10" s="315"/>
      <c r="AC10" s="315"/>
      <c r="AD10" s="315"/>
      <c r="AE10" s="315"/>
      <c r="AF10" s="315"/>
      <c r="AG10" s="315"/>
      <c r="AH10" s="315"/>
      <c r="AI10" s="315"/>
      <c r="AJ10" s="315"/>
      <c r="AK10" s="315"/>
      <c r="AL10" s="315"/>
      <c r="AM10" s="315"/>
      <c r="AN10" s="315"/>
      <c r="AO10" s="315"/>
      <c r="AP10" s="315"/>
      <c r="AQ10" s="315"/>
      <c r="AR10" s="315"/>
      <c r="AS10" s="315"/>
      <c r="AT10" s="17"/>
      <c r="AU10" s="17"/>
    </row>
    <row r="11" spans="2:47" s="15" customFormat="1" ht="24" customHeight="1">
      <c r="L11" s="16" t="s">
        <v>10</v>
      </c>
      <c r="M11" s="18"/>
      <c r="N11" s="18"/>
      <c r="O11" s="18"/>
      <c r="P11" s="18"/>
      <c r="Q11" s="18"/>
      <c r="R11" s="18"/>
      <c r="U11" s="314" t="s">
        <v>11</v>
      </c>
      <c r="V11" s="314"/>
      <c r="W11" s="314"/>
      <c r="X11" s="314"/>
      <c r="Y11" s="314"/>
      <c r="Z11" s="316"/>
      <c r="AA11" s="316"/>
      <c r="AB11" s="316"/>
      <c r="AC11" s="316"/>
      <c r="AD11" s="316"/>
      <c r="AE11" s="316"/>
      <c r="AF11" s="316"/>
      <c r="AG11" s="316"/>
      <c r="AH11" s="316"/>
      <c r="AI11" s="316"/>
      <c r="AJ11" s="316"/>
      <c r="AK11" s="316"/>
      <c r="AL11" s="316"/>
      <c r="AM11" s="316"/>
      <c r="AN11" s="316"/>
      <c r="AO11" s="316"/>
      <c r="AP11" s="316"/>
      <c r="AQ11" s="316"/>
      <c r="AR11" s="316"/>
      <c r="AS11" s="316"/>
      <c r="AT11" s="17"/>
      <c r="AU11" s="17"/>
    </row>
    <row r="12" spans="2:47" s="15" customFormat="1" ht="36" customHeight="1">
      <c r="U12" s="317" t="s">
        <v>13</v>
      </c>
      <c r="V12" s="317"/>
      <c r="W12" s="317"/>
      <c r="X12" s="317"/>
      <c r="Y12" s="317"/>
      <c r="Z12" s="316"/>
      <c r="AA12" s="316"/>
      <c r="AB12" s="316"/>
      <c r="AC12" s="316"/>
      <c r="AD12" s="316"/>
      <c r="AE12" s="316"/>
      <c r="AF12" s="316"/>
      <c r="AG12" s="316"/>
      <c r="AH12" s="316"/>
      <c r="AI12" s="316"/>
      <c r="AJ12" s="316"/>
      <c r="AK12" s="316"/>
      <c r="AL12" s="316"/>
      <c r="AM12" s="316"/>
      <c r="AN12" s="316"/>
      <c r="AO12" s="316"/>
      <c r="AP12" s="316"/>
      <c r="AQ12" s="316"/>
      <c r="AR12" s="316"/>
      <c r="AS12" s="316"/>
      <c r="AT12" s="1"/>
      <c r="AU12" s="1"/>
    </row>
    <row r="13" spans="2:47" s="15" customFormat="1" ht="33" customHeight="1">
      <c r="U13" s="326" t="s">
        <v>15</v>
      </c>
      <c r="V13" s="326"/>
      <c r="W13" s="326"/>
      <c r="X13" s="326"/>
      <c r="Y13" s="326"/>
      <c r="Z13" s="316"/>
      <c r="AA13" s="316"/>
      <c r="AB13" s="316"/>
      <c r="AC13" s="316"/>
      <c r="AD13" s="316"/>
      <c r="AE13" s="316"/>
      <c r="AF13" s="316"/>
      <c r="AG13" s="316"/>
      <c r="AH13" s="316"/>
      <c r="AI13" s="316"/>
      <c r="AJ13" s="316"/>
      <c r="AK13" s="316"/>
      <c r="AL13" s="316"/>
      <c r="AM13" s="316"/>
      <c r="AN13" s="316"/>
      <c r="AO13" s="316"/>
      <c r="AP13" s="316"/>
      <c r="AQ13" s="316"/>
      <c r="AR13" s="316"/>
      <c r="AS13" s="316"/>
      <c r="AT13" s="17"/>
      <c r="AU13" s="17"/>
    </row>
    <row r="14" spans="2:47" s="5" customFormat="1" ht="27" customHeight="1">
      <c r="U14" s="19"/>
      <c r="V14" s="19"/>
      <c r="W14" s="19"/>
      <c r="X14" s="19"/>
      <c r="Y14" s="19"/>
      <c r="Z14" s="19"/>
      <c r="AA14" s="20"/>
      <c r="AB14" s="20"/>
      <c r="AC14" s="20"/>
      <c r="AD14" s="20"/>
      <c r="AE14" s="20"/>
      <c r="AF14" s="20"/>
      <c r="AG14" s="20"/>
      <c r="AH14" s="20"/>
      <c r="AI14" s="20"/>
      <c r="AJ14" s="20"/>
      <c r="AK14" s="20"/>
      <c r="AL14" s="20"/>
      <c r="AM14" s="20"/>
      <c r="AN14" s="20"/>
      <c r="AO14" s="20"/>
      <c r="AP14" s="20"/>
      <c r="AQ14" s="20"/>
      <c r="AR14" s="20"/>
      <c r="AS14" s="20"/>
      <c r="AT14" s="17"/>
      <c r="AU14" s="17"/>
    </row>
    <row r="15" spans="2:47" s="15" customFormat="1" ht="19.5" customHeight="1">
      <c r="C15" s="327" t="s">
        <v>17</v>
      </c>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row>
    <row r="16" spans="2:47" s="15" customFormat="1" ht="33" customHeight="1">
      <c r="B16" s="314" t="s">
        <v>18</v>
      </c>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row>
    <row r="17" spans="2:47" s="21" customFormat="1" ht="20.100000000000001" customHeight="1">
      <c r="B17" s="328" t="s">
        <v>19</v>
      </c>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
      <c r="AU17" s="3"/>
    </row>
    <row r="18" spans="2:47" s="5" customFormat="1" ht="12" customHeight="1">
      <c r="F18" s="22"/>
      <c r="G18" s="22"/>
      <c r="H18" s="22"/>
      <c r="I18" s="329">
        <f>2018+K19</f>
        <v>2018</v>
      </c>
      <c r="J18" s="329"/>
      <c r="K18" s="329"/>
      <c r="L18" s="22"/>
      <c r="M18" s="330">
        <f>DATE(I18,M19,P19)</f>
        <v>43069</v>
      </c>
      <c r="N18" s="331"/>
      <c r="O18" s="331"/>
      <c r="P18" s="331"/>
      <c r="Q18" s="331"/>
      <c r="R18" s="331"/>
      <c r="S18" s="22"/>
      <c r="T18" s="22"/>
      <c r="U18" s="22"/>
      <c r="V18" s="22"/>
      <c r="W18" s="22"/>
      <c r="X18" s="329">
        <f>2018+Z19</f>
        <v>2018</v>
      </c>
      <c r="Y18" s="329"/>
      <c r="Z18" s="329"/>
      <c r="AA18" s="22"/>
      <c r="AB18" s="330">
        <f>DATE(X18,AB19,AE19)</f>
        <v>43069</v>
      </c>
      <c r="AC18" s="331"/>
      <c r="AD18" s="331"/>
      <c r="AE18" s="331"/>
      <c r="AF18" s="331"/>
      <c r="AG18" s="331"/>
      <c r="AH18" s="22"/>
      <c r="AI18" s="22"/>
      <c r="AJ18" s="155"/>
      <c r="AK18" s="155"/>
      <c r="AL18" s="155"/>
      <c r="AM18" s="155"/>
      <c r="AN18" s="155"/>
      <c r="AO18" s="155"/>
      <c r="AP18" s="155"/>
      <c r="AQ18" s="155"/>
      <c r="AR18" s="155"/>
      <c r="AS18" s="155"/>
    </row>
    <row r="19" spans="2:47" s="18" customFormat="1" ht="40.5" customHeight="1">
      <c r="B19" s="348" t="s">
        <v>20</v>
      </c>
      <c r="C19" s="349"/>
      <c r="D19" s="349"/>
      <c r="E19" s="349"/>
      <c r="F19" s="349"/>
      <c r="G19" s="349"/>
      <c r="H19" s="350"/>
      <c r="I19" s="351" t="s">
        <v>2</v>
      </c>
      <c r="J19" s="346"/>
      <c r="K19" s="23"/>
      <c r="L19" s="24" t="s">
        <v>21</v>
      </c>
      <c r="M19" s="333"/>
      <c r="N19" s="333"/>
      <c r="O19" s="24" t="s">
        <v>5</v>
      </c>
      <c r="P19" s="333"/>
      <c r="Q19" s="333"/>
      <c r="R19" s="24" t="s">
        <v>22</v>
      </c>
      <c r="S19" s="347"/>
      <c r="T19" s="347"/>
      <c r="U19" s="352" t="s">
        <v>23</v>
      </c>
      <c r="V19" s="352"/>
      <c r="W19" s="352"/>
      <c r="X19" s="346" t="s">
        <v>2</v>
      </c>
      <c r="Y19" s="346"/>
      <c r="Z19" s="23"/>
      <c r="AA19" s="24" t="s">
        <v>21</v>
      </c>
      <c r="AB19" s="333"/>
      <c r="AC19" s="333"/>
      <c r="AD19" s="24" t="s">
        <v>24</v>
      </c>
      <c r="AE19" s="333"/>
      <c r="AF19" s="333"/>
      <c r="AG19" s="24" t="s">
        <v>22</v>
      </c>
      <c r="AH19" s="347"/>
      <c r="AI19" s="347"/>
      <c r="AJ19" s="346" t="s">
        <v>25</v>
      </c>
      <c r="AK19" s="346"/>
      <c r="AL19" s="346"/>
      <c r="AM19" s="333" t="str">
        <f>IF(AE19="","",_xlfn.DAYS(AB18,M18))</f>
        <v/>
      </c>
      <c r="AN19" s="333"/>
      <c r="AO19" s="332" t="s">
        <v>26</v>
      </c>
      <c r="AP19" s="332"/>
      <c r="AQ19" s="333" t="str">
        <f>IF(AE19="","",AM19+1)</f>
        <v/>
      </c>
      <c r="AR19" s="333"/>
      <c r="AS19" s="25" t="s">
        <v>22</v>
      </c>
    </row>
    <row r="20" spans="2:47" s="18" customFormat="1" ht="40.5" customHeight="1">
      <c r="B20" s="334" t="s">
        <v>27</v>
      </c>
      <c r="C20" s="335"/>
      <c r="D20" s="335"/>
      <c r="E20" s="335"/>
      <c r="F20" s="335"/>
      <c r="G20" s="335"/>
      <c r="H20" s="336"/>
      <c r="I20" s="337"/>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9"/>
    </row>
    <row r="21" spans="2:47" s="18" customFormat="1" ht="20.25" customHeight="1">
      <c r="B21" s="354" t="s">
        <v>28</v>
      </c>
      <c r="C21" s="355"/>
      <c r="D21" s="355"/>
      <c r="E21" s="355"/>
      <c r="F21" s="355"/>
      <c r="G21" s="355"/>
      <c r="H21" s="355"/>
      <c r="I21" s="353" t="s">
        <v>29</v>
      </c>
      <c r="J21" s="353"/>
      <c r="K21" s="353"/>
      <c r="L21" s="353"/>
      <c r="M21" s="353"/>
      <c r="N21" s="362"/>
      <c r="O21" s="362"/>
      <c r="P21" s="362"/>
      <c r="Q21" s="362"/>
      <c r="R21" s="362"/>
      <c r="S21" s="362"/>
      <c r="T21" s="362"/>
      <c r="U21" s="362"/>
      <c r="V21" s="362"/>
      <c r="W21" s="362"/>
      <c r="X21" s="362"/>
      <c r="Y21" s="362"/>
      <c r="Z21" s="362"/>
      <c r="AA21" s="362"/>
      <c r="AB21" s="362"/>
      <c r="AC21" s="362"/>
      <c r="AD21" s="362"/>
      <c r="AE21" s="362"/>
      <c r="AF21" s="364" t="s">
        <v>30</v>
      </c>
      <c r="AG21" s="364"/>
      <c r="AH21" s="364"/>
      <c r="AI21" s="364"/>
      <c r="AJ21" s="364"/>
      <c r="AK21" s="362"/>
      <c r="AL21" s="362"/>
      <c r="AM21" s="362"/>
      <c r="AN21" s="362"/>
      <c r="AO21" s="362"/>
      <c r="AP21" s="362"/>
      <c r="AQ21" s="362"/>
      <c r="AR21" s="362"/>
      <c r="AS21" s="365"/>
    </row>
    <row r="22" spans="2:47" s="18" customFormat="1" ht="20.25" customHeight="1">
      <c r="B22" s="356"/>
      <c r="C22" s="357"/>
      <c r="D22" s="357"/>
      <c r="E22" s="357"/>
      <c r="F22" s="357"/>
      <c r="G22" s="357"/>
      <c r="H22" s="357"/>
      <c r="I22" s="353"/>
      <c r="J22" s="353"/>
      <c r="K22" s="353"/>
      <c r="L22" s="353"/>
      <c r="M22" s="353"/>
      <c r="N22" s="363"/>
      <c r="O22" s="363"/>
      <c r="P22" s="363"/>
      <c r="Q22" s="363"/>
      <c r="R22" s="363"/>
      <c r="S22" s="363"/>
      <c r="T22" s="363"/>
      <c r="U22" s="363"/>
      <c r="V22" s="363"/>
      <c r="W22" s="363"/>
      <c r="X22" s="363"/>
      <c r="Y22" s="363"/>
      <c r="Z22" s="363"/>
      <c r="AA22" s="363"/>
      <c r="AB22" s="363"/>
      <c r="AC22" s="363"/>
      <c r="AD22" s="363"/>
      <c r="AE22" s="363"/>
      <c r="AF22" s="364"/>
      <c r="AG22" s="364"/>
      <c r="AH22" s="364"/>
      <c r="AI22" s="364"/>
      <c r="AJ22" s="364"/>
      <c r="AK22" s="363"/>
      <c r="AL22" s="363"/>
      <c r="AM22" s="363"/>
      <c r="AN22" s="363"/>
      <c r="AO22" s="363"/>
      <c r="AP22" s="363"/>
      <c r="AQ22" s="363"/>
      <c r="AR22" s="363"/>
      <c r="AS22" s="366"/>
    </row>
    <row r="23" spans="2:47" s="18" customFormat="1" ht="15" customHeight="1">
      <c r="B23" s="356"/>
      <c r="C23" s="357"/>
      <c r="D23" s="357"/>
      <c r="E23" s="357"/>
      <c r="F23" s="357"/>
      <c r="G23" s="357"/>
      <c r="H23" s="358"/>
      <c r="I23" s="340" t="s">
        <v>31</v>
      </c>
      <c r="J23" s="341"/>
      <c r="K23" s="341"/>
      <c r="L23" s="341"/>
      <c r="M23" s="342"/>
      <c r="N23" s="376"/>
      <c r="O23" s="362"/>
      <c r="P23" s="362"/>
      <c r="Q23" s="362"/>
      <c r="R23" s="362"/>
      <c r="S23" s="362"/>
      <c r="T23" s="362"/>
      <c r="U23" s="362"/>
      <c r="V23" s="362"/>
      <c r="W23" s="362"/>
      <c r="X23" s="365"/>
      <c r="Y23" s="380" t="s">
        <v>32</v>
      </c>
      <c r="Z23" s="381"/>
      <c r="AA23" s="381"/>
      <c r="AB23" s="382" t="str">
        <f>IF(Z10="","",Z10)</f>
        <v/>
      </c>
      <c r="AC23" s="382"/>
      <c r="AD23" s="382"/>
      <c r="AE23" s="382"/>
      <c r="AF23" s="382"/>
      <c r="AG23" s="382"/>
      <c r="AH23" s="382"/>
      <c r="AI23" s="382"/>
      <c r="AJ23" s="382"/>
      <c r="AK23" s="382"/>
      <c r="AL23" s="382"/>
      <c r="AM23" s="382"/>
      <c r="AN23" s="382"/>
      <c r="AO23" s="382"/>
      <c r="AP23" s="382"/>
      <c r="AQ23" s="382"/>
      <c r="AR23" s="382"/>
      <c r="AS23" s="383"/>
    </row>
    <row r="24" spans="2:47" s="18" customFormat="1" ht="20.25" customHeight="1">
      <c r="B24" s="356"/>
      <c r="C24" s="357"/>
      <c r="D24" s="357"/>
      <c r="E24" s="357"/>
      <c r="F24" s="357"/>
      <c r="G24" s="357"/>
      <c r="H24" s="358"/>
      <c r="I24" s="343"/>
      <c r="J24" s="344"/>
      <c r="K24" s="344"/>
      <c r="L24" s="344"/>
      <c r="M24" s="345"/>
      <c r="N24" s="377"/>
      <c r="O24" s="378"/>
      <c r="P24" s="378"/>
      <c r="Q24" s="378"/>
      <c r="R24" s="378"/>
      <c r="S24" s="378"/>
      <c r="T24" s="378"/>
      <c r="U24" s="378"/>
      <c r="V24" s="378"/>
      <c r="W24" s="378"/>
      <c r="X24" s="379"/>
      <c r="Y24" s="384" t="s">
        <v>33</v>
      </c>
      <c r="Z24" s="385"/>
      <c r="AA24" s="385"/>
      <c r="AB24" s="386" t="str">
        <f>IF(Z11="","",Z11)</f>
        <v/>
      </c>
      <c r="AC24" s="386"/>
      <c r="AD24" s="386"/>
      <c r="AE24" s="386"/>
      <c r="AF24" s="386"/>
      <c r="AG24" s="386"/>
      <c r="AH24" s="386"/>
      <c r="AI24" s="386"/>
      <c r="AJ24" s="386"/>
      <c r="AK24" s="386"/>
      <c r="AL24" s="386"/>
      <c r="AM24" s="386"/>
      <c r="AN24" s="386"/>
      <c r="AO24" s="386"/>
      <c r="AP24" s="386"/>
      <c r="AQ24" s="386"/>
      <c r="AR24" s="386"/>
      <c r="AS24" s="387"/>
    </row>
    <row r="25" spans="2:47" s="18" customFormat="1" ht="15.75" customHeight="1">
      <c r="B25" s="356"/>
      <c r="C25" s="357"/>
      <c r="D25" s="357"/>
      <c r="E25" s="357"/>
      <c r="F25" s="357"/>
      <c r="G25" s="357"/>
      <c r="H25" s="358"/>
      <c r="I25" s="343" t="s">
        <v>34</v>
      </c>
      <c r="J25" s="344"/>
      <c r="K25" s="344"/>
      <c r="L25" s="344"/>
      <c r="M25" s="345"/>
      <c r="N25" s="388"/>
      <c r="O25" s="389"/>
      <c r="P25" s="389"/>
      <c r="Q25" s="390"/>
      <c r="R25" s="396" t="str">
        <f>PHONETIC(R26)</f>
        <v/>
      </c>
      <c r="S25" s="397"/>
      <c r="T25" s="397"/>
      <c r="U25" s="397"/>
      <c r="V25" s="397"/>
      <c r="W25" s="397"/>
      <c r="X25" s="398"/>
      <c r="Y25" s="367" t="s">
        <v>35</v>
      </c>
      <c r="Z25" s="368"/>
      <c r="AA25" s="368"/>
      <c r="AB25" s="369"/>
      <c r="AC25" s="369"/>
      <c r="AD25" s="369"/>
      <c r="AE25" s="369"/>
      <c r="AF25" s="369"/>
      <c r="AG25" s="369"/>
      <c r="AH25" s="369"/>
      <c r="AI25" s="369"/>
      <c r="AJ25" s="369"/>
      <c r="AK25" s="369"/>
      <c r="AL25" s="369"/>
      <c r="AM25" s="369"/>
      <c r="AN25" s="369"/>
      <c r="AO25" s="369"/>
      <c r="AP25" s="369"/>
      <c r="AQ25" s="369"/>
      <c r="AR25" s="369"/>
      <c r="AS25" s="370"/>
    </row>
    <row r="26" spans="2:47" s="18" customFormat="1" ht="16.5" customHeight="1">
      <c r="B26" s="356"/>
      <c r="C26" s="357"/>
      <c r="D26" s="357"/>
      <c r="E26" s="357"/>
      <c r="F26" s="357"/>
      <c r="G26" s="357"/>
      <c r="H26" s="358"/>
      <c r="I26" s="343" t="s">
        <v>37</v>
      </c>
      <c r="J26" s="344"/>
      <c r="K26" s="344"/>
      <c r="L26" s="344"/>
      <c r="M26" s="345"/>
      <c r="N26" s="391"/>
      <c r="O26" s="392"/>
      <c r="P26" s="392"/>
      <c r="Q26" s="393"/>
      <c r="R26" s="399"/>
      <c r="S26" s="389"/>
      <c r="T26" s="389"/>
      <c r="U26" s="389"/>
      <c r="V26" s="389"/>
      <c r="W26" s="389"/>
      <c r="X26" s="400"/>
      <c r="Y26" s="367" t="s">
        <v>38</v>
      </c>
      <c r="Z26" s="368"/>
      <c r="AA26" s="368"/>
      <c r="AB26" s="369"/>
      <c r="AC26" s="369"/>
      <c r="AD26" s="369"/>
      <c r="AE26" s="369"/>
      <c r="AF26" s="369"/>
      <c r="AG26" s="369"/>
      <c r="AH26" s="369"/>
      <c r="AI26" s="369"/>
      <c r="AJ26" s="369"/>
      <c r="AK26" s="369"/>
      <c r="AL26" s="369"/>
      <c r="AM26" s="369"/>
      <c r="AN26" s="369"/>
      <c r="AO26" s="369"/>
      <c r="AP26" s="369"/>
      <c r="AQ26" s="369"/>
      <c r="AR26" s="369"/>
      <c r="AS26" s="370"/>
    </row>
    <row r="27" spans="2:47" s="18" customFormat="1" ht="20.25" customHeight="1">
      <c r="B27" s="356"/>
      <c r="C27" s="357"/>
      <c r="D27" s="357"/>
      <c r="E27" s="357"/>
      <c r="F27" s="357"/>
      <c r="G27" s="357"/>
      <c r="H27" s="358"/>
      <c r="I27" s="371"/>
      <c r="J27" s="372"/>
      <c r="K27" s="372"/>
      <c r="L27" s="372"/>
      <c r="M27" s="373"/>
      <c r="N27" s="394"/>
      <c r="O27" s="363"/>
      <c r="P27" s="363"/>
      <c r="Q27" s="395"/>
      <c r="R27" s="401"/>
      <c r="S27" s="363"/>
      <c r="T27" s="363"/>
      <c r="U27" s="363"/>
      <c r="V27" s="363"/>
      <c r="W27" s="363"/>
      <c r="X27" s="366"/>
      <c r="Y27" s="367" t="s">
        <v>40</v>
      </c>
      <c r="Z27" s="368"/>
      <c r="AA27" s="368"/>
      <c r="AB27" s="374"/>
      <c r="AC27" s="316"/>
      <c r="AD27" s="316"/>
      <c r="AE27" s="316"/>
      <c r="AF27" s="316"/>
      <c r="AG27" s="316"/>
      <c r="AH27" s="316"/>
      <c r="AI27" s="316"/>
      <c r="AJ27" s="316"/>
      <c r="AK27" s="316"/>
      <c r="AL27" s="316"/>
      <c r="AM27" s="316"/>
      <c r="AN27" s="316"/>
      <c r="AO27" s="316"/>
      <c r="AP27" s="316"/>
      <c r="AQ27" s="316"/>
      <c r="AR27" s="316"/>
      <c r="AS27" s="375"/>
    </row>
    <row r="28" spans="2:47" s="18" customFormat="1" ht="25.5" customHeight="1">
      <c r="B28" s="356"/>
      <c r="C28" s="357"/>
      <c r="D28" s="357"/>
      <c r="E28" s="357"/>
      <c r="F28" s="357"/>
      <c r="G28" s="357"/>
      <c r="H28" s="358"/>
      <c r="I28" s="340" t="s">
        <v>42</v>
      </c>
      <c r="J28" s="341"/>
      <c r="K28" s="341"/>
      <c r="L28" s="341"/>
      <c r="M28" s="342"/>
      <c r="N28" s="411" t="s">
        <v>43</v>
      </c>
      <c r="O28" s="411"/>
      <c r="P28" s="411"/>
      <c r="Q28" s="411"/>
      <c r="R28" s="411"/>
      <c r="S28" s="411"/>
      <c r="T28" s="411"/>
      <c r="U28" s="411"/>
      <c r="V28" s="411"/>
      <c r="W28" s="411"/>
      <c r="X28" s="411"/>
      <c r="Y28" s="411"/>
      <c r="Z28" s="411"/>
      <c r="AA28" s="411"/>
      <c r="AB28" s="406" t="s">
        <v>44</v>
      </c>
      <c r="AC28" s="412"/>
      <c r="AD28" s="412"/>
      <c r="AE28" s="412"/>
      <c r="AF28" s="412"/>
      <c r="AG28" s="412"/>
      <c r="AH28" s="412"/>
      <c r="AI28" s="412"/>
      <c r="AJ28" s="412"/>
      <c r="AK28" s="412"/>
      <c r="AL28" s="412"/>
      <c r="AM28" s="412"/>
      <c r="AN28" s="407"/>
      <c r="AO28" s="413" t="s">
        <v>45</v>
      </c>
      <c r="AP28" s="341"/>
      <c r="AQ28" s="341"/>
      <c r="AR28" s="341"/>
      <c r="AS28" s="342"/>
    </row>
    <row r="29" spans="2:47" s="18" customFormat="1" ht="21.75" customHeight="1">
      <c r="B29" s="356"/>
      <c r="C29" s="357"/>
      <c r="D29" s="357"/>
      <c r="E29" s="357"/>
      <c r="F29" s="357"/>
      <c r="G29" s="357"/>
      <c r="H29" s="358"/>
      <c r="I29" s="343"/>
      <c r="J29" s="344"/>
      <c r="K29" s="344"/>
      <c r="L29" s="344"/>
      <c r="M29" s="345"/>
      <c r="N29" s="406" t="s">
        <v>46</v>
      </c>
      <c r="O29" s="412"/>
      <c r="P29" s="412"/>
      <c r="Q29" s="412"/>
      <c r="R29" s="407"/>
      <c r="S29" s="406" t="s">
        <v>47</v>
      </c>
      <c r="T29" s="412"/>
      <c r="U29" s="412"/>
      <c r="V29" s="412"/>
      <c r="W29" s="407"/>
      <c r="X29" s="406" t="s">
        <v>48</v>
      </c>
      <c r="Y29" s="412"/>
      <c r="Z29" s="412"/>
      <c r="AA29" s="407"/>
      <c r="AB29" s="411" t="s">
        <v>49</v>
      </c>
      <c r="AC29" s="411"/>
      <c r="AD29" s="411"/>
      <c r="AE29" s="411"/>
      <c r="AF29" s="411"/>
      <c r="AG29" s="411"/>
      <c r="AH29" s="411" t="s">
        <v>48</v>
      </c>
      <c r="AI29" s="411"/>
      <c r="AJ29" s="411"/>
      <c r="AK29" s="411"/>
      <c r="AL29" s="411"/>
      <c r="AM29" s="411"/>
      <c r="AN29" s="411"/>
      <c r="AO29" s="414"/>
      <c r="AP29" s="415"/>
      <c r="AQ29" s="415"/>
      <c r="AR29" s="415"/>
      <c r="AS29" s="416"/>
    </row>
    <row r="30" spans="2:47" s="18" customFormat="1" ht="28.5" customHeight="1">
      <c r="B30" s="356"/>
      <c r="C30" s="357"/>
      <c r="D30" s="357"/>
      <c r="E30" s="357"/>
      <c r="F30" s="357"/>
      <c r="G30" s="357"/>
      <c r="H30" s="358"/>
      <c r="I30" s="26"/>
      <c r="J30" s="27"/>
      <c r="K30" s="27"/>
      <c r="L30" s="406" t="s">
        <v>50</v>
      </c>
      <c r="M30" s="407"/>
      <c r="N30" s="408"/>
      <c r="O30" s="409"/>
      <c r="P30" s="409"/>
      <c r="Q30" s="409"/>
      <c r="R30" s="410"/>
      <c r="S30" s="408"/>
      <c r="T30" s="409"/>
      <c r="U30" s="409"/>
      <c r="V30" s="409"/>
      <c r="W30" s="410"/>
      <c r="X30" s="408"/>
      <c r="Y30" s="409"/>
      <c r="Z30" s="409"/>
      <c r="AA30" s="410"/>
      <c r="AB30" s="408"/>
      <c r="AC30" s="409"/>
      <c r="AD30" s="409"/>
      <c r="AE30" s="409"/>
      <c r="AF30" s="409"/>
      <c r="AG30" s="410"/>
      <c r="AH30" s="402"/>
      <c r="AI30" s="402"/>
      <c r="AJ30" s="402"/>
      <c r="AK30" s="402"/>
      <c r="AL30" s="402"/>
      <c r="AM30" s="402"/>
      <c r="AN30" s="402"/>
      <c r="AO30" s="403">
        <f>SUM(N30:AN30)</f>
        <v>0</v>
      </c>
      <c r="AP30" s="404"/>
      <c r="AQ30" s="404"/>
      <c r="AR30" s="404"/>
      <c r="AS30" s="405"/>
    </row>
    <row r="31" spans="2:47" s="18" customFormat="1" ht="28.5" customHeight="1">
      <c r="B31" s="356"/>
      <c r="C31" s="357"/>
      <c r="D31" s="357"/>
      <c r="E31" s="357"/>
      <c r="F31" s="357"/>
      <c r="G31" s="357"/>
      <c r="H31" s="358"/>
      <c r="I31" s="26"/>
      <c r="J31" s="27"/>
      <c r="K31" s="28"/>
      <c r="L31" s="406" t="s">
        <v>51</v>
      </c>
      <c r="M31" s="407"/>
      <c r="N31" s="408"/>
      <c r="O31" s="409"/>
      <c r="P31" s="409"/>
      <c r="Q31" s="409"/>
      <c r="R31" s="410"/>
      <c r="S31" s="408"/>
      <c r="T31" s="409"/>
      <c r="U31" s="409"/>
      <c r="V31" s="409"/>
      <c r="W31" s="410"/>
      <c r="X31" s="408"/>
      <c r="Y31" s="409"/>
      <c r="Z31" s="409"/>
      <c r="AA31" s="410"/>
      <c r="AB31" s="408"/>
      <c r="AC31" s="409"/>
      <c r="AD31" s="409"/>
      <c r="AE31" s="409"/>
      <c r="AF31" s="409"/>
      <c r="AG31" s="410"/>
      <c r="AH31" s="402"/>
      <c r="AI31" s="402"/>
      <c r="AJ31" s="402"/>
      <c r="AK31" s="402"/>
      <c r="AL31" s="402"/>
      <c r="AM31" s="402"/>
      <c r="AN31" s="402"/>
      <c r="AO31" s="403">
        <f>SUM(N31:AN31)</f>
        <v>0</v>
      </c>
      <c r="AP31" s="404"/>
      <c r="AQ31" s="404"/>
      <c r="AR31" s="404"/>
      <c r="AS31" s="405"/>
    </row>
    <row r="32" spans="2:47" s="18" customFormat="1" ht="28.5" customHeight="1">
      <c r="B32" s="359"/>
      <c r="C32" s="360"/>
      <c r="D32" s="360"/>
      <c r="E32" s="360"/>
      <c r="F32" s="360"/>
      <c r="G32" s="360"/>
      <c r="H32" s="361"/>
      <c r="I32" s="29"/>
      <c r="J32" s="30"/>
      <c r="K32" s="30"/>
      <c r="L32" s="406" t="s">
        <v>45</v>
      </c>
      <c r="M32" s="407"/>
      <c r="N32" s="403">
        <f>SUM(N30:R31)</f>
        <v>0</v>
      </c>
      <c r="O32" s="404"/>
      <c r="P32" s="404"/>
      <c r="Q32" s="404"/>
      <c r="R32" s="405"/>
      <c r="S32" s="403">
        <f>SUM(S30:W31)</f>
        <v>0</v>
      </c>
      <c r="T32" s="404"/>
      <c r="U32" s="404"/>
      <c r="V32" s="404"/>
      <c r="W32" s="405"/>
      <c r="X32" s="403">
        <f>SUM(X30:AA31)</f>
        <v>0</v>
      </c>
      <c r="Y32" s="404"/>
      <c r="Z32" s="404"/>
      <c r="AA32" s="405"/>
      <c r="AB32" s="403">
        <f>SUM(AB30:AG31)</f>
        <v>0</v>
      </c>
      <c r="AC32" s="430"/>
      <c r="AD32" s="430"/>
      <c r="AE32" s="430"/>
      <c r="AF32" s="430"/>
      <c r="AG32" s="431"/>
      <c r="AH32" s="432">
        <f>SUM(AH30:AN31)</f>
        <v>0</v>
      </c>
      <c r="AI32" s="433"/>
      <c r="AJ32" s="433"/>
      <c r="AK32" s="433"/>
      <c r="AL32" s="433"/>
      <c r="AM32" s="433"/>
      <c r="AN32" s="433"/>
      <c r="AO32" s="403">
        <f>SUM(AO30:AS31)</f>
        <v>0</v>
      </c>
      <c r="AP32" s="404"/>
      <c r="AQ32" s="404"/>
      <c r="AR32" s="404"/>
      <c r="AS32" s="405"/>
    </row>
    <row r="33" spans="2:46" s="18" customFormat="1" ht="24" customHeight="1">
      <c r="B33" s="417" t="s">
        <v>52</v>
      </c>
      <c r="C33" s="418"/>
      <c r="D33" s="418"/>
      <c r="E33" s="418"/>
      <c r="F33" s="418"/>
      <c r="G33" s="418"/>
      <c r="H33" s="419"/>
      <c r="I33" s="423"/>
      <c r="J33" s="424"/>
      <c r="K33" s="424"/>
      <c r="L33" s="424"/>
      <c r="M33" s="424"/>
      <c r="N33" s="425"/>
      <c r="O33" s="425"/>
      <c r="P33" s="425"/>
      <c r="Q33" s="425"/>
      <c r="R33" s="425"/>
      <c r="S33" s="425"/>
      <c r="T33" s="425"/>
      <c r="U33" s="425"/>
      <c r="V33" s="425"/>
      <c r="W33" s="425"/>
      <c r="X33" s="425"/>
      <c r="Y33" s="425"/>
      <c r="Z33" s="425"/>
      <c r="AA33" s="425"/>
      <c r="AB33" s="425"/>
      <c r="AC33" s="425"/>
      <c r="AD33" s="425"/>
      <c r="AE33" s="425"/>
      <c r="AF33" s="425"/>
      <c r="AG33" s="425"/>
      <c r="AH33" s="425"/>
      <c r="AI33" s="425"/>
      <c r="AJ33" s="425"/>
      <c r="AK33" s="425"/>
      <c r="AL33" s="425"/>
      <c r="AM33" s="425"/>
      <c r="AN33" s="425"/>
      <c r="AO33" s="425"/>
      <c r="AP33" s="425"/>
      <c r="AQ33" s="425"/>
      <c r="AR33" s="425"/>
      <c r="AS33" s="426"/>
    </row>
    <row r="34" spans="2:46" s="18" customFormat="1" ht="24" customHeight="1">
      <c r="B34" s="420"/>
      <c r="C34" s="421"/>
      <c r="D34" s="421"/>
      <c r="E34" s="421"/>
      <c r="F34" s="421"/>
      <c r="G34" s="421"/>
      <c r="H34" s="422"/>
      <c r="I34" s="427"/>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9"/>
    </row>
    <row r="35" spans="2:46" s="17" customFormat="1" ht="15.75" customHeight="1"/>
    <row r="36" spans="2:46" s="17" customFormat="1" ht="19.5" customHeight="1">
      <c r="B36" s="17" t="s">
        <v>53</v>
      </c>
      <c r="C36" s="31"/>
      <c r="D36" s="31"/>
      <c r="E36" s="31"/>
      <c r="F36" s="31"/>
      <c r="G36" s="31"/>
    </row>
    <row r="37" spans="2:46" s="17" customFormat="1" ht="19.5" customHeight="1">
      <c r="B37" s="317" t="s">
        <v>54</v>
      </c>
      <c r="C37" s="317"/>
      <c r="D37" s="317"/>
      <c r="E37" s="317"/>
      <c r="F37" s="317"/>
      <c r="G37" s="317"/>
      <c r="H37" s="317"/>
      <c r="I37" s="317"/>
      <c r="J37" s="317"/>
      <c r="K37" s="317"/>
      <c r="L37" s="317"/>
    </row>
    <row r="38" spans="2:46" s="17" customFormat="1" ht="19.5" customHeight="1">
      <c r="B38" s="317" t="s">
        <v>55</v>
      </c>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row>
    <row r="40" spans="2:46" s="17" customFormat="1" ht="33" customHeight="1">
      <c r="B40" s="326" t="s">
        <v>56</v>
      </c>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1"/>
    </row>
    <row r="41" spans="2:46" s="17" customFormat="1" ht="19.5" customHeight="1">
      <c r="B41" s="317" t="s">
        <v>278</v>
      </c>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row>
    <row r="50" spans="3:11">
      <c r="C50" s="32"/>
      <c r="D50" s="32"/>
      <c r="E50" s="32"/>
      <c r="F50" s="32"/>
      <c r="G50" s="32"/>
      <c r="H50" s="32"/>
      <c r="I50" s="32"/>
      <c r="J50" s="32"/>
      <c r="K50" s="32"/>
    </row>
  </sheetData>
  <sheetProtection sheet="1" selectLockedCells="1"/>
  <mergeCells count="101">
    <mergeCell ref="B41:AL41"/>
    <mergeCell ref="AO32:AS32"/>
    <mergeCell ref="B33:H34"/>
    <mergeCell ref="I33:AS34"/>
    <mergeCell ref="B37:L37"/>
    <mergeCell ref="B38:AC38"/>
    <mergeCell ref="B40:AS40"/>
    <mergeCell ref="L32:M32"/>
    <mergeCell ref="N32:R32"/>
    <mergeCell ref="S32:W32"/>
    <mergeCell ref="X32:AA32"/>
    <mergeCell ref="AB32:AG32"/>
    <mergeCell ref="AH32:AN32"/>
    <mergeCell ref="AH31:AN31"/>
    <mergeCell ref="AO31:AS31"/>
    <mergeCell ref="L30:M30"/>
    <mergeCell ref="N30:R30"/>
    <mergeCell ref="S30:W30"/>
    <mergeCell ref="X30:AA30"/>
    <mergeCell ref="AB30:AG30"/>
    <mergeCell ref="AH30:AN30"/>
    <mergeCell ref="I28:M29"/>
    <mergeCell ref="N28:AA28"/>
    <mergeCell ref="AB28:AN28"/>
    <mergeCell ref="AO28:AS29"/>
    <mergeCell ref="N29:R29"/>
    <mergeCell ref="S29:W29"/>
    <mergeCell ref="X29:AA29"/>
    <mergeCell ref="AB29:AG29"/>
    <mergeCell ref="AH29:AN29"/>
    <mergeCell ref="AO30:AS30"/>
    <mergeCell ref="L31:M31"/>
    <mergeCell ref="N31:R31"/>
    <mergeCell ref="S31:W31"/>
    <mergeCell ref="X31:AA31"/>
    <mergeCell ref="AB31:AG31"/>
    <mergeCell ref="I27:M27"/>
    <mergeCell ref="Y27:AA27"/>
    <mergeCell ref="AB27:AS27"/>
    <mergeCell ref="N23:X24"/>
    <mergeCell ref="Y23:AA23"/>
    <mergeCell ref="AB23:AS23"/>
    <mergeCell ref="Y24:AA24"/>
    <mergeCell ref="AB24:AS24"/>
    <mergeCell ref="I25:M25"/>
    <mergeCell ref="N25:Q27"/>
    <mergeCell ref="R25:X25"/>
    <mergeCell ref="Y25:AA25"/>
    <mergeCell ref="AB25:AS25"/>
    <mergeCell ref="I26:M26"/>
    <mergeCell ref="R26:X27"/>
    <mergeCell ref="AO19:AP19"/>
    <mergeCell ref="AQ19:AR19"/>
    <mergeCell ref="B20:H20"/>
    <mergeCell ref="I20:AS20"/>
    <mergeCell ref="I23:M24"/>
    <mergeCell ref="X19:Y19"/>
    <mergeCell ref="AB19:AC19"/>
    <mergeCell ref="AE19:AF19"/>
    <mergeCell ref="AH19:AI19"/>
    <mergeCell ref="AJ19:AL19"/>
    <mergeCell ref="AM19:AN19"/>
    <mergeCell ref="B19:H19"/>
    <mergeCell ref="I19:J19"/>
    <mergeCell ref="M19:N19"/>
    <mergeCell ref="P19:Q19"/>
    <mergeCell ref="S19:T19"/>
    <mergeCell ref="U19:W19"/>
    <mergeCell ref="I21:M22"/>
    <mergeCell ref="B21:H32"/>
    <mergeCell ref="N21:AE22"/>
    <mergeCell ref="AF21:AJ22"/>
    <mergeCell ref="AK21:AS22"/>
    <mergeCell ref="Y26:AA26"/>
    <mergeCell ref="AB26:AS26"/>
    <mergeCell ref="U13:Y13"/>
    <mergeCell ref="Z13:AS13"/>
    <mergeCell ref="C15:AS15"/>
    <mergeCell ref="B16:AS16"/>
    <mergeCell ref="B17:AS17"/>
    <mergeCell ref="I18:K18"/>
    <mergeCell ref="M18:R18"/>
    <mergeCell ref="X18:Z18"/>
    <mergeCell ref="AB18:AG18"/>
    <mergeCell ref="C8:AA8"/>
    <mergeCell ref="U10:Y10"/>
    <mergeCell ref="Z10:AS10"/>
    <mergeCell ref="U11:Y11"/>
    <mergeCell ref="Z11:AS11"/>
    <mergeCell ref="U12:Y12"/>
    <mergeCell ref="Z12:AS12"/>
    <mergeCell ref="B1:AS1"/>
    <mergeCell ref="C3:H3"/>
    <mergeCell ref="B4:AS4"/>
    <mergeCell ref="B6:Z6"/>
    <mergeCell ref="AA6:AB6"/>
    <mergeCell ref="AC6:AD6"/>
    <mergeCell ref="AE6:AG6"/>
    <mergeCell ref="AJ6:AK6"/>
    <mergeCell ref="AM6:AN6"/>
    <mergeCell ref="AO6:AP6"/>
  </mergeCells>
  <phoneticPr fontId="7" type="Hiragana"/>
  <conditionalFormatting sqref="I33:AS34">
    <cfRule type="containsBlanks" dxfId="149" priority="6">
      <formula>LEN(TRIM(I33))=0</formula>
    </cfRule>
  </conditionalFormatting>
  <conditionalFormatting sqref="AA6:AB6 AJ6:AK6 AM6:AN6 Z10:AS13 K19 M19:N19 P19:Q19 S19:T19 Z19 AB19:AC19 AE19:AF19 AH19:AI19 AM19:AN19 AQ19:AR19 I20:AS20 N21:AE22 AK21:AS22 N23:X27 AB23:AS27 N30:AN31">
    <cfRule type="containsBlanks" dxfId="148" priority="1">
      <formula>LEN(TRIM(I6))=0</formula>
    </cfRule>
  </conditionalFormatting>
  <dataValidations xWindow="761" yWindow="494" count="1">
    <dataValidation imeMode="halfAlpha" allowBlank="1" showInputMessage="1" showErrorMessage="1" sqref="AA6:AB6 AJ6:AK6 AM6:AN6 Z10:AS10 K19 M19:N19 P19:Q19 S19:T19 Z19 AB19:AC19 AE19:AF19 AH19:AI19 AB25:AS27 N30:N31 S30:S31 X30:X31" xr:uid="{00000000-0002-0000-0000-000000000000}"/>
  </dataValidations>
  <printOptions horizontalCentered="1" verticalCentered="1"/>
  <pageMargins left="0.59055118110236227" right="0.47244094488188981" top="0.39370078740157483" bottom="0.39370078740157483" header="0.23622047244094491" footer="0.39370078740157483"/>
  <pageSetup paperSize="9" scale="81" orientation="portrait" r:id="rId1"/>
  <headerFooter alignWithMargins="0"/>
  <rowBreaks count="1" manualBreakCount="1">
    <brk id="24" max="16383" man="1"/>
  </rowBreaks>
  <colBreaks count="1" manualBreakCount="1">
    <brk id="13" max="1048575" man="1"/>
  </colBreaks>
  <ignoredErrors>
    <ignoredError sqref="R25" unlockedFormula="1"/>
    <ignoredError sqref="M18"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Spinner 1">
              <controlPr defaultSize="0" print="0" autoPict="0">
                <anchor>
                  <from>
                    <xdr:col>20</xdr:col>
                    <xdr:colOff>19050</xdr:colOff>
                    <xdr:row>17</xdr:row>
                    <xdr:rowOff>19050</xdr:rowOff>
                  </from>
                  <to>
                    <xdr:col>20</xdr:col>
                    <xdr:colOff>161925</xdr:colOff>
                    <xdr:row>18</xdr:row>
                    <xdr:rowOff>142875</xdr:rowOff>
                  </to>
                </anchor>
              </controlPr>
            </control>
          </mc:Choice>
        </mc:AlternateContent>
        <mc:AlternateContent xmlns:mc="http://schemas.openxmlformats.org/markup-compatibility/2006">
          <mc:Choice Requires="x14">
            <control shapeId="7170" r:id="rId5" name="Spinner 2">
              <controlPr defaultSize="0" print="0" autoPict="0">
                <anchor>
                  <from>
                    <xdr:col>35</xdr:col>
                    <xdr:colOff>38100</xdr:colOff>
                    <xdr:row>17</xdr:row>
                    <xdr:rowOff>19050</xdr:rowOff>
                  </from>
                  <to>
                    <xdr:col>36</xdr:col>
                    <xdr:colOff>19050</xdr:colOff>
                    <xdr:row>18</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rgb="FFFF0000"/>
    <pageSetUpPr fitToPage="1"/>
  </sheetPr>
  <dimension ref="B1:BL56"/>
  <sheetViews>
    <sheetView showGridLines="0" view="pageBreakPreview" zoomScaleNormal="100" zoomScaleSheetLayoutView="100" workbookViewId="0">
      <selection activeCell="L4" sqref="L4:AF4"/>
    </sheetView>
  </sheetViews>
  <sheetFormatPr defaultRowHeight="18.75"/>
  <cols>
    <col min="1" max="1" width="1.5" customWidth="1"/>
    <col min="2" max="55" width="1.75" customWidth="1"/>
    <col min="56" max="56" width="1.625" customWidth="1"/>
    <col min="57" max="57" width="1.5" customWidth="1"/>
  </cols>
  <sheetData>
    <row r="1" spans="2:62" ht="26.25" customHeight="1">
      <c r="B1" s="443" t="s">
        <v>393</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row>
    <row r="2" spans="2:62" ht="24" customHeight="1">
      <c r="B2" s="444" t="s">
        <v>273</v>
      </c>
      <c r="C2" s="444"/>
      <c r="D2" s="444"/>
      <c r="E2" s="444"/>
      <c r="F2" s="444"/>
      <c r="G2" s="444"/>
      <c r="H2" s="444"/>
      <c r="I2" s="444"/>
      <c r="J2" s="444"/>
      <c r="K2" s="444"/>
      <c r="L2" s="444"/>
      <c r="M2" s="444"/>
      <c r="AP2" s="445" t="s">
        <v>382</v>
      </c>
      <c r="AQ2" s="445"/>
      <c r="AR2" s="445"/>
      <c r="AS2" s="445"/>
      <c r="AT2" s="445"/>
      <c r="AU2" s="445"/>
      <c r="AV2" s="445"/>
      <c r="AW2" s="445"/>
      <c r="AX2" s="445"/>
      <c r="AY2" s="445"/>
      <c r="AZ2" s="445"/>
      <c r="BA2" s="445"/>
      <c r="BB2" s="445"/>
      <c r="BC2" s="445"/>
    </row>
    <row r="3" spans="2:62" ht="18.75" customHeight="1">
      <c r="B3" s="446" t="s">
        <v>57</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34"/>
    </row>
    <row r="4" spans="2:62" ht="17.45" customHeight="1">
      <c r="B4" s="434" t="s">
        <v>58</v>
      </c>
      <c r="C4" s="435"/>
      <c r="D4" s="435"/>
      <c r="E4" s="435"/>
      <c r="F4" s="435"/>
      <c r="G4" s="435"/>
      <c r="H4" s="435"/>
      <c r="I4" s="435"/>
      <c r="J4" s="435"/>
      <c r="K4" s="436"/>
      <c r="L4" s="447"/>
      <c r="M4" s="447"/>
      <c r="N4" s="447"/>
      <c r="O4" s="447"/>
      <c r="P4" s="447"/>
      <c r="Q4" s="447"/>
      <c r="R4" s="447"/>
      <c r="S4" s="447"/>
      <c r="T4" s="447"/>
      <c r="U4" s="447"/>
      <c r="V4" s="447"/>
      <c r="W4" s="447"/>
      <c r="X4" s="447"/>
      <c r="Y4" s="447"/>
      <c r="Z4" s="447"/>
      <c r="AA4" s="447"/>
      <c r="AB4" s="447"/>
      <c r="AC4" s="447"/>
      <c r="AD4" s="447"/>
      <c r="AE4" s="447"/>
      <c r="AF4" s="447"/>
      <c r="AG4" s="448" t="s">
        <v>59</v>
      </c>
      <c r="AH4" s="448"/>
      <c r="AI4" s="448"/>
      <c r="AJ4" s="448"/>
      <c r="AK4" s="448"/>
      <c r="AL4" s="448"/>
      <c r="AM4" s="448"/>
      <c r="AN4" s="449"/>
      <c r="AO4" s="450"/>
      <c r="AP4" s="450"/>
      <c r="AQ4" s="450"/>
      <c r="AR4" s="450"/>
      <c r="AS4" s="450"/>
      <c r="AT4" s="450"/>
      <c r="AU4" s="450"/>
      <c r="AV4" s="450"/>
      <c r="AW4" s="450"/>
      <c r="AX4" s="450"/>
      <c r="AY4" s="450"/>
      <c r="AZ4" s="450"/>
      <c r="BA4" s="450"/>
      <c r="BB4" s="450"/>
      <c r="BC4" s="451"/>
      <c r="BD4" s="35"/>
    </row>
    <row r="5" spans="2:62" ht="17.45" customHeight="1">
      <c r="B5" s="434" t="s">
        <v>60</v>
      </c>
      <c r="C5" s="435"/>
      <c r="D5" s="435"/>
      <c r="E5" s="435"/>
      <c r="F5" s="435"/>
      <c r="G5" s="435"/>
      <c r="H5" s="435"/>
      <c r="I5" s="435"/>
      <c r="J5" s="435"/>
      <c r="K5" s="436"/>
      <c r="L5" s="437">
        <f>様式1!Z12</f>
        <v>0</v>
      </c>
      <c r="M5" s="438"/>
      <c r="N5" s="438"/>
      <c r="O5" s="438"/>
      <c r="P5" s="438"/>
      <c r="Q5" s="438"/>
      <c r="R5" s="438"/>
      <c r="S5" s="438"/>
      <c r="T5" s="438"/>
      <c r="U5" s="438"/>
      <c r="V5" s="438"/>
      <c r="W5" s="438"/>
      <c r="X5" s="438"/>
      <c r="Y5" s="438"/>
      <c r="Z5" s="438"/>
      <c r="AA5" s="438"/>
      <c r="AB5" s="438"/>
      <c r="AC5" s="438"/>
      <c r="AD5" s="438"/>
      <c r="AE5" s="438"/>
      <c r="AF5" s="439"/>
      <c r="AG5" s="440" t="s">
        <v>61</v>
      </c>
      <c r="AH5" s="441"/>
      <c r="AI5" s="441"/>
      <c r="AJ5" s="441"/>
      <c r="AK5" s="441"/>
      <c r="AL5" s="441"/>
      <c r="AM5" s="442"/>
      <c r="AN5" s="437">
        <f>様式1!N21</f>
        <v>0</v>
      </c>
      <c r="AO5" s="438"/>
      <c r="AP5" s="438"/>
      <c r="AQ5" s="438"/>
      <c r="AR5" s="438"/>
      <c r="AS5" s="438"/>
      <c r="AT5" s="438"/>
      <c r="AU5" s="438"/>
      <c r="AV5" s="438"/>
      <c r="AW5" s="438"/>
      <c r="AX5" s="438"/>
      <c r="AY5" s="438"/>
      <c r="AZ5" s="438"/>
      <c r="BA5" s="438"/>
      <c r="BB5" s="438"/>
      <c r="BC5" s="439"/>
      <c r="BD5" s="36"/>
      <c r="BG5" s="36"/>
      <c r="BH5" s="36"/>
      <c r="BI5" s="36"/>
      <c r="BJ5" s="36"/>
    </row>
    <row r="6" spans="2:62" ht="17.45" customHeight="1">
      <c r="B6" s="434" t="s">
        <v>62</v>
      </c>
      <c r="C6" s="435"/>
      <c r="D6" s="435"/>
      <c r="E6" s="435"/>
      <c r="F6" s="435"/>
      <c r="G6" s="435"/>
      <c r="H6" s="435"/>
      <c r="I6" s="435"/>
      <c r="J6" s="435"/>
      <c r="K6" s="436"/>
      <c r="L6" s="437">
        <f>様式1!I20</f>
        <v>0</v>
      </c>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38"/>
      <c r="BB6" s="438"/>
      <c r="BC6" s="439"/>
      <c r="BD6" s="37"/>
      <c r="BE6" s="36"/>
      <c r="BF6" s="36"/>
    </row>
    <row r="7" spans="2:62" ht="17.45" customHeight="1">
      <c r="B7" s="434" t="s">
        <v>31</v>
      </c>
      <c r="C7" s="435"/>
      <c r="D7" s="435"/>
      <c r="E7" s="435"/>
      <c r="F7" s="435"/>
      <c r="G7" s="435"/>
      <c r="H7" s="435"/>
      <c r="I7" s="435"/>
      <c r="J7" s="435"/>
      <c r="K7" s="436"/>
      <c r="L7" s="437">
        <f>様式1!N23</f>
        <v>0</v>
      </c>
      <c r="M7" s="438"/>
      <c r="N7" s="438"/>
      <c r="O7" s="438"/>
      <c r="P7" s="438"/>
      <c r="Q7" s="438"/>
      <c r="R7" s="438"/>
      <c r="S7" s="438"/>
      <c r="T7" s="438"/>
      <c r="U7" s="438"/>
      <c r="V7" s="438"/>
      <c r="W7" s="438"/>
      <c r="X7" s="438"/>
      <c r="Y7" s="438"/>
      <c r="Z7" s="438"/>
      <c r="AA7" s="438"/>
      <c r="AB7" s="438"/>
      <c r="AC7" s="438"/>
      <c r="AD7" s="438"/>
      <c r="AE7" s="438"/>
      <c r="AF7" s="439"/>
      <c r="AG7" s="440" t="s">
        <v>63</v>
      </c>
      <c r="AH7" s="441"/>
      <c r="AI7" s="441"/>
      <c r="AJ7" s="441"/>
      <c r="AK7" s="441"/>
      <c r="AL7" s="441"/>
      <c r="AM7" s="442"/>
      <c r="AN7" s="452" t="str">
        <f>様式1!R25</f>
        <v/>
      </c>
      <c r="AO7" s="453"/>
      <c r="AP7" s="453"/>
      <c r="AQ7" s="453"/>
      <c r="AR7" s="453"/>
      <c r="AS7" s="453"/>
      <c r="AT7" s="453"/>
      <c r="AU7" s="453"/>
      <c r="AV7" s="453"/>
      <c r="AW7" s="453"/>
      <c r="AX7" s="453"/>
      <c r="AY7" s="453"/>
      <c r="AZ7" s="453"/>
      <c r="BA7" s="453"/>
      <c r="BB7" s="453"/>
      <c r="BC7" s="454"/>
      <c r="BD7" s="36"/>
      <c r="BE7" s="36"/>
      <c r="BF7" s="36"/>
      <c r="BG7" s="36"/>
      <c r="BH7" s="36"/>
    </row>
    <row r="8" spans="2:62" ht="17.45" customHeight="1">
      <c r="B8" s="434" t="s">
        <v>35</v>
      </c>
      <c r="C8" s="435"/>
      <c r="D8" s="435"/>
      <c r="E8" s="435"/>
      <c r="F8" s="435"/>
      <c r="G8" s="435"/>
      <c r="H8" s="435"/>
      <c r="I8" s="435"/>
      <c r="J8" s="435"/>
      <c r="K8" s="436"/>
      <c r="L8" s="437">
        <f>様式1!AB25</f>
        <v>0</v>
      </c>
      <c r="M8" s="438"/>
      <c r="N8" s="438"/>
      <c r="O8" s="438"/>
      <c r="P8" s="438"/>
      <c r="Q8" s="438"/>
      <c r="R8" s="438"/>
      <c r="S8" s="438"/>
      <c r="T8" s="438"/>
      <c r="U8" s="438"/>
      <c r="V8" s="438"/>
      <c r="W8" s="438"/>
      <c r="X8" s="438"/>
      <c r="Y8" s="438"/>
      <c r="Z8" s="438"/>
      <c r="AA8" s="438"/>
      <c r="AB8" s="438"/>
      <c r="AC8" s="438"/>
      <c r="AD8" s="438"/>
      <c r="AE8" s="438"/>
      <c r="AF8" s="439"/>
      <c r="AG8" s="434" t="s">
        <v>64</v>
      </c>
      <c r="AH8" s="435"/>
      <c r="AI8" s="435"/>
      <c r="AJ8" s="435"/>
      <c r="AK8" s="435"/>
      <c r="AL8" s="435"/>
      <c r="AM8" s="436"/>
      <c r="AN8" s="437">
        <f>様式1!R26</f>
        <v>0</v>
      </c>
      <c r="AO8" s="438"/>
      <c r="AP8" s="438"/>
      <c r="AQ8" s="438"/>
      <c r="AR8" s="438"/>
      <c r="AS8" s="438"/>
      <c r="AT8" s="438"/>
      <c r="AU8" s="438"/>
      <c r="AV8" s="438"/>
      <c r="AW8" s="438"/>
      <c r="AX8" s="438"/>
      <c r="AY8" s="438"/>
      <c r="AZ8" s="438"/>
      <c r="BA8" s="438"/>
      <c r="BB8" s="438"/>
      <c r="BC8" s="439"/>
      <c r="BD8" s="38"/>
    </row>
    <row r="9" spans="2:62" ht="17.25" customHeight="1">
      <c r="B9" s="469" t="s">
        <v>65</v>
      </c>
      <c r="C9" s="470"/>
      <c r="D9" s="470"/>
      <c r="E9" s="470"/>
      <c r="F9" s="470"/>
      <c r="G9" s="470"/>
      <c r="H9" s="470"/>
      <c r="I9" s="470"/>
      <c r="J9" s="470"/>
      <c r="K9" s="471"/>
      <c r="L9" s="455" t="s">
        <v>66</v>
      </c>
      <c r="M9" s="455"/>
      <c r="N9" s="455"/>
      <c r="O9" s="455"/>
      <c r="P9" s="455"/>
      <c r="Q9" s="455"/>
      <c r="R9" s="455"/>
      <c r="S9" s="455"/>
      <c r="T9" s="455"/>
      <c r="U9" s="455"/>
      <c r="V9" s="455"/>
      <c r="W9" s="455"/>
      <c r="X9" s="455"/>
      <c r="Y9" s="455"/>
      <c r="Z9" s="455"/>
      <c r="AA9" s="455"/>
      <c r="AB9" s="455"/>
      <c r="AC9" s="455"/>
      <c r="AD9" s="455"/>
      <c r="AE9" s="455"/>
      <c r="AF9" s="455"/>
      <c r="AG9" s="456" t="s">
        <v>67</v>
      </c>
      <c r="AH9" s="456"/>
      <c r="AI9" s="456"/>
      <c r="AJ9" s="456"/>
      <c r="AK9" s="456"/>
      <c r="AL9" s="456"/>
      <c r="AM9" s="456"/>
      <c r="AN9" s="456"/>
      <c r="AO9" s="456"/>
      <c r="AP9" s="456"/>
      <c r="AQ9" s="456"/>
      <c r="AR9" s="456"/>
      <c r="AS9" s="456"/>
      <c r="AT9" s="456"/>
      <c r="AU9" s="456" t="s">
        <v>68</v>
      </c>
      <c r="AV9" s="456"/>
      <c r="AW9" s="456"/>
      <c r="AX9" s="456"/>
      <c r="AY9" s="456"/>
      <c r="AZ9" s="456"/>
      <c r="BA9" s="456"/>
      <c r="BB9" s="456"/>
      <c r="BC9" s="456"/>
      <c r="BD9" s="39"/>
    </row>
    <row r="10" spans="2:62" ht="17.25" customHeight="1">
      <c r="B10" s="457"/>
      <c r="C10" s="458"/>
      <c r="D10" s="458"/>
      <c r="E10" s="458"/>
      <c r="F10" s="458"/>
      <c r="G10" s="458"/>
      <c r="H10" s="461"/>
      <c r="I10" s="461"/>
      <c r="J10" s="461"/>
      <c r="K10" s="462"/>
      <c r="L10" s="455" t="s">
        <v>69</v>
      </c>
      <c r="M10" s="455"/>
      <c r="N10" s="455"/>
      <c r="O10" s="455"/>
      <c r="P10" s="455"/>
      <c r="Q10" s="455"/>
      <c r="R10" s="455"/>
      <c r="S10" s="456" t="s">
        <v>70</v>
      </c>
      <c r="T10" s="456"/>
      <c r="U10" s="456"/>
      <c r="V10" s="456"/>
      <c r="W10" s="456"/>
      <c r="X10" s="456"/>
      <c r="Y10" s="456"/>
      <c r="Z10" s="456" t="s">
        <v>71</v>
      </c>
      <c r="AA10" s="456"/>
      <c r="AB10" s="456"/>
      <c r="AC10" s="456"/>
      <c r="AD10" s="456"/>
      <c r="AE10" s="456"/>
      <c r="AF10" s="456"/>
      <c r="AG10" s="456" t="s">
        <v>70</v>
      </c>
      <c r="AH10" s="456"/>
      <c r="AI10" s="456"/>
      <c r="AJ10" s="456"/>
      <c r="AK10" s="456"/>
      <c r="AL10" s="456"/>
      <c r="AM10" s="456"/>
      <c r="AN10" s="456" t="s">
        <v>71</v>
      </c>
      <c r="AO10" s="456"/>
      <c r="AP10" s="456"/>
      <c r="AQ10" s="456"/>
      <c r="AR10" s="456"/>
      <c r="AS10" s="456"/>
      <c r="AT10" s="456"/>
      <c r="AU10" s="456"/>
      <c r="AV10" s="456"/>
      <c r="AW10" s="456"/>
      <c r="AX10" s="456"/>
      <c r="AY10" s="456"/>
      <c r="AZ10" s="456"/>
      <c r="BA10" s="456"/>
      <c r="BB10" s="456"/>
      <c r="BC10" s="456"/>
      <c r="BD10" s="39"/>
    </row>
    <row r="11" spans="2:62" ht="17.25" customHeight="1">
      <c r="B11" s="457"/>
      <c r="C11" s="458"/>
      <c r="D11" s="458"/>
      <c r="E11" s="458"/>
      <c r="F11" s="458"/>
      <c r="G11" s="459"/>
      <c r="H11" s="434" t="s">
        <v>72</v>
      </c>
      <c r="I11" s="435"/>
      <c r="J11" s="435"/>
      <c r="K11" s="436"/>
      <c r="L11" s="463">
        <f>様式1!N30</f>
        <v>0</v>
      </c>
      <c r="M11" s="464"/>
      <c r="N11" s="464"/>
      <c r="O11" s="464"/>
      <c r="P11" s="464"/>
      <c r="Q11" s="464"/>
      <c r="R11" s="465"/>
      <c r="S11" s="466">
        <f>様式1!S30</f>
        <v>0</v>
      </c>
      <c r="T11" s="466"/>
      <c r="U11" s="466"/>
      <c r="V11" s="466"/>
      <c r="W11" s="466"/>
      <c r="X11" s="466"/>
      <c r="Y11" s="466"/>
      <c r="Z11" s="463">
        <f>様式1!X30</f>
        <v>0</v>
      </c>
      <c r="AA11" s="464"/>
      <c r="AB11" s="464"/>
      <c r="AC11" s="464"/>
      <c r="AD11" s="464"/>
      <c r="AE11" s="464"/>
      <c r="AF11" s="465"/>
      <c r="AG11" s="466">
        <f>様式1!AB30</f>
        <v>0</v>
      </c>
      <c r="AH11" s="466"/>
      <c r="AI11" s="466"/>
      <c r="AJ11" s="466"/>
      <c r="AK11" s="466"/>
      <c r="AL11" s="466"/>
      <c r="AM11" s="466"/>
      <c r="AN11" s="466">
        <f>様式1!AH30</f>
        <v>0</v>
      </c>
      <c r="AO11" s="466"/>
      <c r="AP11" s="466"/>
      <c r="AQ11" s="466"/>
      <c r="AR11" s="466"/>
      <c r="AS11" s="466"/>
      <c r="AT11" s="466"/>
      <c r="AU11" s="467">
        <f>SUM(L11:AT11)</f>
        <v>0</v>
      </c>
      <c r="AV11" s="467"/>
      <c r="AW11" s="467"/>
      <c r="AX11" s="467"/>
      <c r="AY11" s="467"/>
      <c r="AZ11" s="467"/>
      <c r="BA11" s="467"/>
      <c r="BB11" s="467"/>
      <c r="BC11" s="467"/>
      <c r="BD11" s="39"/>
    </row>
    <row r="12" spans="2:62" ht="17.25" customHeight="1">
      <c r="B12" s="457"/>
      <c r="C12" s="458"/>
      <c r="D12" s="458"/>
      <c r="E12" s="458"/>
      <c r="F12" s="458"/>
      <c r="G12" s="459"/>
      <c r="H12" s="434" t="s">
        <v>73</v>
      </c>
      <c r="I12" s="435"/>
      <c r="J12" s="435"/>
      <c r="K12" s="436"/>
      <c r="L12" s="463">
        <f>様式1!N31</f>
        <v>0</v>
      </c>
      <c r="M12" s="464"/>
      <c r="N12" s="464"/>
      <c r="O12" s="464"/>
      <c r="P12" s="464"/>
      <c r="Q12" s="464"/>
      <c r="R12" s="465"/>
      <c r="S12" s="466">
        <f>様式1!S31</f>
        <v>0</v>
      </c>
      <c r="T12" s="466"/>
      <c r="U12" s="466"/>
      <c r="V12" s="466"/>
      <c r="W12" s="466"/>
      <c r="X12" s="466"/>
      <c r="Y12" s="466"/>
      <c r="Z12" s="466">
        <f>様式1!X31</f>
        <v>0</v>
      </c>
      <c r="AA12" s="466"/>
      <c r="AB12" s="466"/>
      <c r="AC12" s="466"/>
      <c r="AD12" s="466"/>
      <c r="AE12" s="466"/>
      <c r="AF12" s="466"/>
      <c r="AG12" s="466">
        <f>様式1!AB31</f>
        <v>0</v>
      </c>
      <c r="AH12" s="466"/>
      <c r="AI12" s="466"/>
      <c r="AJ12" s="466"/>
      <c r="AK12" s="466"/>
      <c r="AL12" s="466"/>
      <c r="AM12" s="466"/>
      <c r="AN12" s="466">
        <f>様式1!AH31</f>
        <v>0</v>
      </c>
      <c r="AO12" s="466"/>
      <c r="AP12" s="466"/>
      <c r="AQ12" s="466"/>
      <c r="AR12" s="466"/>
      <c r="AS12" s="466"/>
      <c r="AT12" s="466"/>
      <c r="AU12" s="467">
        <f t="shared" ref="AU12" si="0">SUM(L12:AT12)</f>
        <v>0</v>
      </c>
      <c r="AV12" s="467"/>
      <c r="AW12" s="467"/>
      <c r="AX12" s="467"/>
      <c r="AY12" s="467"/>
      <c r="AZ12" s="467"/>
      <c r="BA12" s="467"/>
      <c r="BB12" s="467"/>
      <c r="BC12" s="467"/>
      <c r="BD12" s="39"/>
    </row>
    <row r="13" spans="2:62" ht="17.25" customHeight="1">
      <c r="B13" s="460"/>
      <c r="C13" s="461"/>
      <c r="D13" s="461"/>
      <c r="E13" s="461"/>
      <c r="F13" s="461"/>
      <c r="G13" s="462"/>
      <c r="H13" s="434" t="s">
        <v>68</v>
      </c>
      <c r="I13" s="435"/>
      <c r="J13" s="435"/>
      <c r="K13" s="436"/>
      <c r="L13" s="467">
        <f>SUM(L11:R12)</f>
        <v>0</v>
      </c>
      <c r="M13" s="467"/>
      <c r="N13" s="467"/>
      <c r="O13" s="467"/>
      <c r="P13" s="467"/>
      <c r="Q13" s="467"/>
      <c r="R13" s="467"/>
      <c r="S13" s="467">
        <f>SUM(S11:Y12)</f>
        <v>0</v>
      </c>
      <c r="T13" s="467"/>
      <c r="U13" s="467"/>
      <c r="V13" s="467"/>
      <c r="W13" s="467"/>
      <c r="X13" s="467"/>
      <c r="Y13" s="467"/>
      <c r="Z13" s="467">
        <f>SUM(Z11:AF12)</f>
        <v>0</v>
      </c>
      <c r="AA13" s="467"/>
      <c r="AB13" s="467"/>
      <c r="AC13" s="467"/>
      <c r="AD13" s="467"/>
      <c r="AE13" s="467"/>
      <c r="AF13" s="467"/>
      <c r="AG13" s="467">
        <f>SUM(AG11:AM12)</f>
        <v>0</v>
      </c>
      <c r="AH13" s="467"/>
      <c r="AI13" s="467"/>
      <c r="AJ13" s="467"/>
      <c r="AK13" s="467"/>
      <c r="AL13" s="467"/>
      <c r="AM13" s="467"/>
      <c r="AN13" s="467">
        <f>SUM(AN11:AT12)</f>
        <v>0</v>
      </c>
      <c r="AO13" s="467"/>
      <c r="AP13" s="467"/>
      <c r="AQ13" s="467"/>
      <c r="AR13" s="467"/>
      <c r="AS13" s="467"/>
      <c r="AT13" s="467"/>
      <c r="AU13" s="467">
        <f>SUM(L13:AT13)</f>
        <v>0</v>
      </c>
      <c r="AV13" s="468"/>
      <c r="AW13" s="468"/>
      <c r="AX13" s="468"/>
      <c r="AY13" s="468"/>
      <c r="AZ13" s="468"/>
      <c r="BA13" s="468"/>
      <c r="BB13" s="468"/>
      <c r="BC13" s="468"/>
      <c r="BD13" s="39"/>
    </row>
    <row r="14" spans="2:62" ht="12" customHeight="1">
      <c r="G14" s="154"/>
      <c r="H14" s="154"/>
      <c r="I14" s="154"/>
      <c r="J14" s="154"/>
      <c r="K14" s="154"/>
      <c r="L14" s="154"/>
      <c r="M14" s="154"/>
      <c r="N14" s="154"/>
      <c r="O14" s="154"/>
      <c r="P14" s="154"/>
      <c r="Q14" s="154"/>
      <c r="R14" s="154"/>
      <c r="S14" s="154"/>
      <c r="T14" s="40"/>
      <c r="U14" s="40"/>
      <c r="V14" s="40"/>
      <c r="W14" s="40"/>
      <c r="X14" s="40"/>
      <c r="Y14" s="40"/>
      <c r="Z14" s="40"/>
      <c r="AA14" s="40"/>
      <c r="AB14" s="472">
        <f>K14+1</f>
        <v>1</v>
      </c>
      <c r="AC14" s="473"/>
      <c r="AD14" s="473"/>
      <c r="AE14" s="473"/>
      <c r="AF14" s="473"/>
      <c r="AG14" s="473"/>
      <c r="AH14" s="40"/>
      <c r="AI14" s="40"/>
      <c r="AJ14" s="40"/>
      <c r="AK14" s="40"/>
      <c r="AL14" s="40"/>
      <c r="AM14" s="40"/>
      <c r="AN14" s="40"/>
      <c r="AO14" s="40"/>
      <c r="AP14" s="40"/>
      <c r="AQ14" s="40"/>
      <c r="AR14" s="472">
        <f>AB14+1</f>
        <v>2</v>
      </c>
      <c r="AS14" s="473"/>
      <c r="AT14" s="473"/>
      <c r="AU14" s="473"/>
      <c r="AV14" s="473"/>
      <c r="AW14" s="473"/>
      <c r="AX14" s="40"/>
      <c r="AY14" s="40"/>
      <c r="AZ14" s="154"/>
    </row>
    <row r="15" spans="2:62" ht="20.25">
      <c r="B15" s="480">
        <f>様式1!M18</f>
        <v>43069</v>
      </c>
      <c r="C15" s="481"/>
      <c r="D15" s="481"/>
      <c r="E15" s="481"/>
      <c r="F15" s="481"/>
      <c r="G15" s="482"/>
      <c r="H15" s="497" t="s">
        <v>74</v>
      </c>
      <c r="I15" s="498"/>
      <c r="J15" s="498"/>
      <c r="K15" s="498"/>
      <c r="L15" s="498"/>
      <c r="M15" s="498"/>
      <c r="N15" s="498"/>
      <c r="O15" s="498"/>
      <c r="P15" s="498"/>
      <c r="Q15" s="498"/>
      <c r="R15" s="498"/>
      <c r="S15" s="498"/>
      <c r="T15" s="498"/>
      <c r="U15" s="498"/>
      <c r="V15" s="498"/>
      <c r="W15" s="498"/>
      <c r="X15" s="497" t="s">
        <v>75</v>
      </c>
      <c r="Y15" s="498"/>
      <c r="Z15" s="498"/>
      <c r="AA15" s="498"/>
      <c r="AB15" s="498"/>
      <c r="AC15" s="498"/>
      <c r="AD15" s="498"/>
      <c r="AE15" s="498"/>
      <c r="AF15" s="498"/>
      <c r="AG15" s="498"/>
      <c r="AH15" s="498"/>
      <c r="AI15" s="498"/>
      <c r="AJ15" s="498"/>
      <c r="AK15" s="498"/>
      <c r="AL15" s="498"/>
      <c r="AM15" s="498"/>
      <c r="AN15" s="497" t="s">
        <v>76</v>
      </c>
      <c r="AO15" s="498"/>
      <c r="AP15" s="498"/>
      <c r="AQ15" s="498"/>
      <c r="AR15" s="498"/>
      <c r="AS15" s="498"/>
      <c r="AT15" s="498"/>
      <c r="AU15" s="498"/>
      <c r="AV15" s="498"/>
      <c r="AW15" s="498"/>
      <c r="AX15" s="498"/>
      <c r="AY15" s="498"/>
      <c r="AZ15" s="498"/>
      <c r="BA15" s="498"/>
      <c r="BB15" s="498"/>
      <c r="BC15" s="498"/>
      <c r="BD15" s="41"/>
    </row>
    <row r="16" spans="2:62" ht="16.5" customHeight="1">
      <c r="B16" s="483">
        <f>様式1!AB18</f>
        <v>43069</v>
      </c>
      <c r="C16" s="484"/>
      <c r="D16" s="484"/>
      <c r="E16" s="484"/>
      <c r="F16" s="484"/>
      <c r="G16" s="485"/>
      <c r="H16" s="160"/>
      <c r="I16" s="161"/>
      <c r="J16" s="161"/>
      <c r="K16" s="479">
        <f>様式1!M19</f>
        <v>0</v>
      </c>
      <c r="L16" s="479"/>
      <c r="M16" s="474" t="s">
        <v>5</v>
      </c>
      <c r="N16" s="474"/>
      <c r="O16" s="499">
        <f>様式1!P19</f>
        <v>0</v>
      </c>
      <c r="P16" s="499"/>
      <c r="Q16" s="477" t="s">
        <v>22</v>
      </c>
      <c r="R16" s="477"/>
      <c r="S16" s="500" t="str">
        <f>IF(K16=0,"",TEXT(様式1!M18,"aaa"))</f>
        <v/>
      </c>
      <c r="T16" s="500"/>
      <c r="U16" s="474" t="s">
        <v>77</v>
      </c>
      <c r="V16" s="474"/>
      <c r="W16" s="475"/>
      <c r="X16" s="162"/>
      <c r="Y16" s="163"/>
      <c r="Z16" s="163"/>
      <c r="AA16" s="478">
        <f>IF(様式1!AB18-様式1!M18&lt;1,0,MONTH(様式1!M18+1))</f>
        <v>0</v>
      </c>
      <c r="AB16" s="478"/>
      <c r="AC16" s="474" t="s">
        <v>5</v>
      </c>
      <c r="AD16" s="474"/>
      <c r="AE16" s="476">
        <f>IF(様式1!AB18-様式1!M18&lt;1,0,DAY(様式1!M18+1))</f>
        <v>0</v>
      </c>
      <c r="AF16" s="476"/>
      <c r="AG16" s="477" t="s">
        <v>22</v>
      </c>
      <c r="AH16" s="477"/>
      <c r="AI16" s="478">
        <f>IF(様式1!AB18-様式1!M18&lt;1,0,TEXT(様式1!M18+1,"aaa"))</f>
        <v>0</v>
      </c>
      <c r="AJ16" s="478"/>
      <c r="AK16" s="474" t="s">
        <v>77</v>
      </c>
      <c r="AL16" s="474"/>
      <c r="AM16" s="475"/>
      <c r="AN16" s="162"/>
      <c r="AO16" s="163"/>
      <c r="AP16" s="163"/>
      <c r="AQ16" s="478">
        <f>IF(様式1!AB18-様式1!M18&lt;2,0,MONTH(様式1!M18+2))</f>
        <v>0</v>
      </c>
      <c r="AR16" s="478"/>
      <c r="AS16" s="474" t="s">
        <v>5</v>
      </c>
      <c r="AT16" s="474"/>
      <c r="AU16" s="476">
        <f>IF(様式1!AB18-様式1!M18&lt;2,0,DAY(様式1!M18+2))</f>
        <v>0</v>
      </c>
      <c r="AV16" s="476"/>
      <c r="AW16" s="477" t="s">
        <v>22</v>
      </c>
      <c r="AX16" s="477"/>
      <c r="AY16" s="478">
        <f>IF(様式1!AB18-様式1!M18&lt;2,0,TEXT(様式1!M18+2,"aaa"))</f>
        <v>0</v>
      </c>
      <c r="AZ16" s="478"/>
      <c r="BA16" s="474" t="s">
        <v>77</v>
      </c>
      <c r="BB16" s="474"/>
      <c r="BC16" s="475"/>
      <c r="BD16" s="42"/>
    </row>
    <row r="17" spans="2:56" ht="17.25" customHeight="1">
      <c r="B17" s="434" t="s">
        <v>78</v>
      </c>
      <c r="C17" s="435"/>
      <c r="D17" s="435"/>
      <c r="E17" s="435"/>
      <c r="F17" s="435"/>
      <c r="G17" s="435"/>
      <c r="H17" s="491"/>
      <c r="I17" s="492"/>
      <c r="J17" s="493" t="s">
        <v>79</v>
      </c>
      <c r="K17" s="493"/>
      <c r="L17" s="493"/>
      <c r="M17" s="494"/>
      <c r="N17" s="494"/>
      <c r="O17" s="495" t="s">
        <v>80</v>
      </c>
      <c r="P17" s="495"/>
      <c r="Q17" s="495"/>
      <c r="R17" s="43"/>
      <c r="S17" s="496" t="s">
        <v>81</v>
      </c>
      <c r="T17" s="496"/>
      <c r="U17" s="496"/>
      <c r="V17" s="496"/>
      <c r="W17" s="486"/>
      <c r="X17" s="486"/>
      <c r="Y17" s="486"/>
      <c r="Z17" s="486"/>
      <c r="AA17" s="486"/>
      <c r="AB17" s="44" t="s">
        <v>83</v>
      </c>
      <c r="AC17" s="487"/>
      <c r="AD17" s="487"/>
      <c r="AE17" s="488" t="s">
        <v>84</v>
      </c>
      <c r="AF17" s="489"/>
      <c r="AG17" s="489"/>
      <c r="AH17" s="48" t="s">
        <v>85</v>
      </c>
      <c r="AI17" s="48"/>
      <c r="AJ17" s="48"/>
      <c r="AK17" s="130"/>
      <c r="AL17" s="490"/>
      <c r="AM17" s="490"/>
      <c r="AN17" s="490"/>
      <c r="AO17" s="490"/>
      <c r="AP17" s="490"/>
      <c r="AQ17" s="490"/>
      <c r="AR17" s="490"/>
      <c r="AS17" s="490"/>
      <c r="AT17" s="490"/>
      <c r="AU17" s="490"/>
      <c r="AV17" s="490"/>
      <c r="AW17" s="490"/>
      <c r="AX17" s="490"/>
      <c r="AY17" s="490"/>
      <c r="AZ17" s="490"/>
      <c r="BA17" s="490"/>
      <c r="BB17" s="48" t="s">
        <v>86</v>
      </c>
      <c r="BC17" s="49"/>
      <c r="BD17" s="45"/>
    </row>
    <row r="18" spans="2:56" ht="17.25" customHeight="1">
      <c r="B18" s="434" t="s">
        <v>87</v>
      </c>
      <c r="C18" s="435"/>
      <c r="D18" s="435"/>
      <c r="E18" s="435"/>
      <c r="F18" s="435"/>
      <c r="G18" s="435"/>
      <c r="H18" s="507"/>
      <c r="I18" s="508"/>
      <c r="J18" s="509" t="s">
        <v>88</v>
      </c>
      <c r="K18" s="510"/>
      <c r="L18" s="510"/>
      <c r="M18" s="506" t="s">
        <v>89</v>
      </c>
      <c r="N18" s="506"/>
      <c r="O18" s="506"/>
      <c r="P18" s="506"/>
      <c r="Q18" s="506"/>
      <c r="R18" s="506"/>
      <c r="S18" s="506"/>
      <c r="T18" s="504"/>
      <c r="U18" s="504"/>
      <c r="V18" s="504"/>
      <c r="W18" s="46" t="s">
        <v>90</v>
      </c>
      <c r="Y18" s="47"/>
      <c r="Z18" s="47"/>
      <c r="AA18" s="33"/>
      <c r="AB18" s="489" t="s">
        <v>91</v>
      </c>
      <c r="AC18" s="489"/>
      <c r="AD18" s="489"/>
      <c r="AE18" s="489"/>
      <c r="AF18" s="489"/>
      <c r="AG18" s="489"/>
      <c r="AH18" s="489"/>
      <c r="AI18" s="489"/>
      <c r="AJ18" s="489"/>
      <c r="AK18" s="489"/>
      <c r="AL18" s="489"/>
      <c r="AM18" s="503" t="s">
        <v>92</v>
      </c>
      <c r="AN18" s="503"/>
      <c r="AO18" s="503"/>
      <c r="AP18" s="503"/>
      <c r="AQ18" s="503"/>
      <c r="AR18" s="503"/>
      <c r="AS18" s="503"/>
      <c r="AT18" s="504"/>
      <c r="AU18" s="505"/>
      <c r="AV18" s="505"/>
      <c r="AW18" s="506" t="s">
        <v>93</v>
      </c>
      <c r="AX18" s="506"/>
      <c r="AY18" s="48"/>
      <c r="AZ18" s="48"/>
      <c r="BA18" s="48"/>
      <c r="BB18" s="48"/>
      <c r="BC18" s="49"/>
      <c r="BD18" s="45"/>
    </row>
    <row r="19" spans="2:56" ht="16.5" customHeight="1">
      <c r="B19" s="440" t="s">
        <v>94</v>
      </c>
      <c r="C19" s="441"/>
      <c r="D19" s="441"/>
      <c r="E19" s="441"/>
      <c r="F19" s="441"/>
      <c r="G19" s="442"/>
      <c r="H19" s="166" t="s">
        <v>95</v>
      </c>
      <c r="I19" s="167"/>
      <c r="J19" s="167"/>
      <c r="K19" s="167"/>
      <c r="L19" s="167"/>
      <c r="M19" s="167"/>
      <c r="N19" s="170"/>
      <c r="O19" s="171"/>
      <c r="P19" s="170" t="s">
        <v>96</v>
      </c>
      <c r="Q19" s="170"/>
      <c r="R19" s="170"/>
      <c r="S19" s="171"/>
      <c r="T19" s="170" t="s">
        <v>97</v>
      </c>
      <c r="U19" s="170"/>
      <c r="V19" s="170"/>
      <c r="W19" s="172"/>
      <c r="X19" s="501">
        <v>0.27083333333333331</v>
      </c>
      <c r="Y19" s="502"/>
      <c r="Z19" s="511" t="s">
        <v>305</v>
      </c>
      <c r="AA19" s="511"/>
      <c r="AB19" s="511"/>
      <c r="AC19" s="511"/>
      <c r="AD19" s="511"/>
      <c r="AE19" s="511"/>
      <c r="AF19" s="511"/>
      <c r="AG19" s="511"/>
      <c r="AH19" s="511"/>
      <c r="AI19" s="511"/>
      <c r="AJ19" s="511"/>
      <c r="AK19" s="511"/>
      <c r="AL19" s="511"/>
      <c r="AM19" s="512"/>
      <c r="AN19" s="501">
        <v>0.27083333333333331</v>
      </c>
      <c r="AO19" s="502"/>
      <c r="AP19" s="511" t="s">
        <v>305</v>
      </c>
      <c r="AQ19" s="511"/>
      <c r="AR19" s="511"/>
      <c r="AS19" s="511"/>
      <c r="AT19" s="511"/>
      <c r="AU19" s="511"/>
      <c r="AV19" s="511"/>
      <c r="AW19" s="511"/>
      <c r="AX19" s="511"/>
      <c r="AY19" s="511"/>
      <c r="AZ19" s="511"/>
      <c r="BA19" s="511"/>
      <c r="BB19" s="511"/>
      <c r="BC19" s="512"/>
      <c r="BD19" s="50"/>
    </row>
    <row r="20" spans="2:56" ht="16.5" customHeight="1">
      <c r="B20" s="440" t="s">
        <v>98</v>
      </c>
      <c r="C20" s="441"/>
      <c r="D20" s="441"/>
      <c r="E20" s="441"/>
      <c r="F20" s="441"/>
      <c r="G20" s="442"/>
      <c r="H20" s="166" t="s">
        <v>99</v>
      </c>
      <c r="I20" s="167"/>
      <c r="J20" s="167"/>
      <c r="K20" s="167"/>
      <c r="L20" s="167"/>
      <c r="M20" s="167"/>
      <c r="N20" s="170"/>
      <c r="O20" s="171"/>
      <c r="P20" s="170" t="s">
        <v>100</v>
      </c>
      <c r="Q20" s="170"/>
      <c r="R20" s="170"/>
      <c r="S20" s="171"/>
      <c r="T20" s="170" t="s">
        <v>101</v>
      </c>
      <c r="U20" s="170"/>
      <c r="V20" s="170"/>
      <c r="W20" s="172"/>
      <c r="X20" s="501">
        <v>0.29166666666666669</v>
      </c>
      <c r="Y20" s="502"/>
      <c r="Z20" s="513" t="s">
        <v>306</v>
      </c>
      <c r="AA20" s="513"/>
      <c r="AB20" s="513"/>
      <c r="AC20" s="513"/>
      <c r="AD20" s="513"/>
      <c r="AE20" s="513"/>
      <c r="AF20" s="292"/>
      <c r="AG20" s="292"/>
      <c r="AH20" s="292" t="s">
        <v>102</v>
      </c>
      <c r="AI20" s="293"/>
      <c r="AJ20" s="293"/>
      <c r="AK20" s="293"/>
      <c r="AL20" s="293" t="s">
        <v>97</v>
      </c>
      <c r="AM20" s="294"/>
      <c r="AN20" s="501">
        <v>0.29166666666666669</v>
      </c>
      <c r="AO20" s="502"/>
      <c r="AP20" s="513" t="s">
        <v>306</v>
      </c>
      <c r="AQ20" s="513"/>
      <c r="AR20" s="513"/>
      <c r="AS20" s="513"/>
      <c r="AT20" s="513"/>
      <c r="AU20" s="513"/>
      <c r="AV20" s="292"/>
      <c r="AW20" s="292"/>
      <c r="AX20" s="292" t="s">
        <v>102</v>
      </c>
      <c r="AY20" s="293"/>
      <c r="AZ20" s="293"/>
      <c r="BA20" s="293"/>
      <c r="BB20" s="293" t="s">
        <v>97</v>
      </c>
      <c r="BC20" s="294"/>
      <c r="BD20" s="51"/>
    </row>
    <row r="21" spans="2:56" ht="16.5" customHeight="1">
      <c r="B21" s="440" t="s">
        <v>103</v>
      </c>
      <c r="C21" s="441"/>
      <c r="D21" s="441"/>
      <c r="E21" s="441"/>
      <c r="F21" s="441"/>
      <c r="G21" s="442"/>
      <c r="H21" s="164" t="s">
        <v>104</v>
      </c>
      <c r="I21" s="165"/>
      <c r="J21" s="165"/>
      <c r="K21" s="165"/>
      <c r="L21" s="165"/>
      <c r="M21" s="165"/>
      <c r="N21" s="173"/>
      <c r="O21" s="174"/>
      <c r="P21" s="173" t="s">
        <v>105</v>
      </c>
      <c r="Q21" s="173"/>
      <c r="R21" s="173"/>
      <c r="S21" s="175"/>
      <c r="T21" s="176" t="s">
        <v>106</v>
      </c>
      <c r="U21" s="176"/>
      <c r="V21" s="176"/>
      <c r="W21" s="177"/>
      <c r="X21" s="501">
        <v>0.2986111111111111</v>
      </c>
      <c r="Y21" s="502"/>
      <c r="Z21" s="511" t="s">
        <v>307</v>
      </c>
      <c r="AA21" s="511"/>
      <c r="AB21" s="511"/>
      <c r="AC21" s="511"/>
      <c r="AD21" s="511"/>
      <c r="AE21" s="511"/>
      <c r="AF21" s="511"/>
      <c r="AG21" s="511"/>
      <c r="AH21" s="511"/>
      <c r="AI21" s="511"/>
      <c r="AJ21" s="511"/>
      <c r="AK21" s="511"/>
      <c r="AL21" s="511"/>
      <c r="AM21" s="512"/>
      <c r="AN21" s="501">
        <v>0.2986111111111111</v>
      </c>
      <c r="AO21" s="502"/>
      <c r="AP21" s="511" t="s">
        <v>307</v>
      </c>
      <c r="AQ21" s="511"/>
      <c r="AR21" s="511"/>
      <c r="AS21" s="511"/>
      <c r="AT21" s="511"/>
      <c r="AU21" s="511"/>
      <c r="AV21" s="511"/>
      <c r="AW21" s="511"/>
      <c r="AX21" s="511"/>
      <c r="AY21" s="511"/>
      <c r="AZ21" s="511"/>
      <c r="BA21" s="511"/>
      <c r="BB21" s="511"/>
      <c r="BC21" s="512"/>
      <c r="BD21" s="50"/>
    </row>
    <row r="22" spans="2:56" ht="16.5" customHeight="1">
      <c r="B22" s="521" t="s">
        <v>107</v>
      </c>
      <c r="C22" s="522"/>
      <c r="D22" s="522"/>
      <c r="E22" s="522"/>
      <c r="F22" s="522"/>
      <c r="G22" s="523"/>
      <c r="H22" s="166" t="s">
        <v>234</v>
      </c>
      <c r="I22" s="167"/>
      <c r="J22" s="167"/>
      <c r="K22" s="167"/>
      <c r="L22" s="167"/>
      <c r="M22" s="167"/>
      <c r="N22" s="170"/>
      <c r="O22" s="171"/>
      <c r="P22" s="170" t="s">
        <v>96</v>
      </c>
      <c r="Q22" s="170"/>
      <c r="R22" s="170"/>
      <c r="S22" s="171"/>
      <c r="T22" s="170" t="s">
        <v>97</v>
      </c>
      <c r="U22" s="170"/>
      <c r="V22" s="170"/>
      <c r="W22" s="172"/>
      <c r="X22" s="501">
        <v>0.31944444444444442</v>
      </c>
      <c r="Y22" s="502"/>
      <c r="Z22" s="524" t="s">
        <v>310</v>
      </c>
      <c r="AA22" s="524"/>
      <c r="AB22" s="524"/>
      <c r="AC22" s="519"/>
      <c r="AD22" s="519"/>
      <c r="AE22" s="519"/>
      <c r="AF22" s="519"/>
      <c r="AG22" s="519"/>
      <c r="AH22" s="52" t="s">
        <v>109</v>
      </c>
      <c r="AI22" s="514"/>
      <c r="AJ22" s="515"/>
      <c r="AK22" s="516" t="s">
        <v>110</v>
      </c>
      <c r="AL22" s="517"/>
      <c r="AM22" s="518"/>
      <c r="AN22" s="501">
        <v>0.31944444444444442</v>
      </c>
      <c r="AO22" s="502"/>
      <c r="AP22" s="524" t="s">
        <v>310</v>
      </c>
      <c r="AQ22" s="524"/>
      <c r="AR22" s="524"/>
      <c r="AS22" s="519"/>
      <c r="AT22" s="519"/>
      <c r="AU22" s="519"/>
      <c r="AV22" s="519"/>
      <c r="AW22" s="519"/>
      <c r="AX22" s="52" t="s">
        <v>109</v>
      </c>
      <c r="AY22" s="514"/>
      <c r="AZ22" s="515"/>
      <c r="BA22" s="520" t="s">
        <v>110</v>
      </c>
      <c r="BB22" s="517"/>
      <c r="BC22" s="518"/>
      <c r="BD22" s="51"/>
    </row>
    <row r="23" spans="2:56" ht="16.5" customHeight="1">
      <c r="B23" s="440" t="s">
        <v>112</v>
      </c>
      <c r="C23" s="441"/>
      <c r="D23" s="441"/>
      <c r="E23" s="441"/>
      <c r="F23" s="441"/>
      <c r="G23" s="442"/>
      <c r="H23" s="168" t="s">
        <v>113</v>
      </c>
      <c r="I23" s="169"/>
      <c r="J23" s="169"/>
      <c r="K23" s="169"/>
      <c r="L23" s="169"/>
      <c r="M23" s="169"/>
      <c r="N23" s="169"/>
      <c r="O23" s="169"/>
      <c r="P23" s="169"/>
      <c r="Q23" s="179"/>
      <c r="R23" s="178"/>
      <c r="S23" s="179" t="s">
        <v>102</v>
      </c>
      <c r="T23" s="179"/>
      <c r="U23" s="178"/>
      <c r="V23" s="179" t="s">
        <v>97</v>
      </c>
      <c r="W23" s="180"/>
      <c r="X23" s="501">
        <v>0.3611111111111111</v>
      </c>
      <c r="Y23" s="502"/>
      <c r="Z23" s="511" t="s">
        <v>308</v>
      </c>
      <c r="AA23" s="511"/>
      <c r="AB23" s="511"/>
      <c r="AC23" s="511"/>
      <c r="AD23" s="511"/>
      <c r="AE23" s="511"/>
      <c r="AF23" s="511"/>
      <c r="AG23" s="511"/>
      <c r="AH23" s="511"/>
      <c r="AI23" s="511"/>
      <c r="AJ23" s="511"/>
      <c r="AK23" s="511"/>
      <c r="AL23" s="511"/>
      <c r="AM23" s="512"/>
      <c r="AN23" s="501">
        <v>0.3611111111111111</v>
      </c>
      <c r="AO23" s="502"/>
      <c r="AP23" s="511" t="s">
        <v>308</v>
      </c>
      <c r="AQ23" s="511"/>
      <c r="AR23" s="511"/>
      <c r="AS23" s="511"/>
      <c r="AT23" s="511"/>
      <c r="AU23" s="511"/>
      <c r="AV23" s="511"/>
      <c r="AW23" s="511"/>
      <c r="AX23" s="511"/>
      <c r="AY23" s="511"/>
      <c r="AZ23" s="511"/>
      <c r="BA23" s="511"/>
      <c r="BB23" s="511"/>
      <c r="BC23" s="512"/>
      <c r="BD23" s="50"/>
    </row>
    <row r="24" spans="2:56" ht="15" customHeight="1">
      <c r="B24" s="588" t="s">
        <v>316</v>
      </c>
      <c r="C24" s="589"/>
      <c r="D24" s="589"/>
      <c r="E24" s="589"/>
      <c r="F24" s="589"/>
      <c r="G24" s="590"/>
      <c r="H24" s="525"/>
      <c r="I24" s="526"/>
      <c r="J24" s="526"/>
      <c r="K24" s="526"/>
      <c r="L24" s="526"/>
      <c r="M24" s="526"/>
      <c r="N24" s="526"/>
      <c r="O24" s="526"/>
      <c r="P24" s="526"/>
      <c r="Q24" s="526"/>
      <c r="R24" s="526"/>
      <c r="S24" s="526"/>
      <c r="T24" s="526"/>
      <c r="U24" s="526"/>
      <c r="V24" s="526"/>
      <c r="W24" s="527"/>
      <c r="X24" s="525"/>
      <c r="Y24" s="526"/>
      <c r="Z24" s="526"/>
      <c r="AA24" s="526"/>
      <c r="AB24" s="526"/>
      <c r="AC24" s="526"/>
      <c r="AD24" s="526"/>
      <c r="AE24" s="526"/>
      <c r="AF24" s="526"/>
      <c r="AG24" s="526"/>
      <c r="AH24" s="526"/>
      <c r="AI24" s="526"/>
      <c r="AJ24" s="526"/>
      <c r="AK24" s="526"/>
      <c r="AL24" s="526"/>
      <c r="AM24" s="527"/>
      <c r="AN24" s="525"/>
      <c r="AO24" s="526"/>
      <c r="AP24" s="526"/>
      <c r="AQ24" s="526"/>
      <c r="AR24" s="526"/>
      <c r="AS24" s="526"/>
      <c r="AT24" s="526"/>
      <c r="AU24" s="526"/>
      <c r="AV24" s="526"/>
      <c r="AW24" s="526"/>
      <c r="AX24" s="526"/>
      <c r="AY24" s="526"/>
      <c r="AZ24" s="526"/>
      <c r="BA24" s="526"/>
      <c r="BB24" s="526"/>
      <c r="BC24" s="527"/>
      <c r="BD24" s="53"/>
    </row>
    <row r="25" spans="2:56" ht="15" customHeight="1">
      <c r="B25" s="591"/>
      <c r="C25" s="592"/>
      <c r="D25" s="592"/>
      <c r="E25" s="592"/>
      <c r="F25" s="592"/>
      <c r="G25" s="593"/>
      <c r="H25" s="528"/>
      <c r="I25" s="529"/>
      <c r="J25" s="529"/>
      <c r="K25" s="529"/>
      <c r="L25" s="529"/>
      <c r="M25" s="529"/>
      <c r="N25" s="529"/>
      <c r="O25" s="529"/>
      <c r="P25" s="529"/>
      <c r="Q25" s="529"/>
      <c r="R25" s="529"/>
      <c r="S25" s="529"/>
      <c r="T25" s="529"/>
      <c r="U25" s="529"/>
      <c r="V25" s="529"/>
      <c r="W25" s="530"/>
      <c r="X25" s="528"/>
      <c r="Y25" s="529"/>
      <c r="Z25" s="529"/>
      <c r="AA25" s="529"/>
      <c r="AB25" s="529"/>
      <c r="AC25" s="529"/>
      <c r="AD25" s="529"/>
      <c r="AE25" s="529"/>
      <c r="AF25" s="529"/>
      <c r="AG25" s="529"/>
      <c r="AH25" s="529"/>
      <c r="AI25" s="529"/>
      <c r="AJ25" s="529"/>
      <c r="AK25" s="529"/>
      <c r="AL25" s="529"/>
      <c r="AM25" s="530"/>
      <c r="AN25" s="528"/>
      <c r="AO25" s="529"/>
      <c r="AP25" s="529"/>
      <c r="AQ25" s="529"/>
      <c r="AR25" s="529"/>
      <c r="AS25" s="529"/>
      <c r="AT25" s="529"/>
      <c r="AU25" s="529"/>
      <c r="AV25" s="529"/>
      <c r="AW25" s="529"/>
      <c r="AX25" s="529"/>
      <c r="AY25" s="529"/>
      <c r="AZ25" s="529"/>
      <c r="BA25" s="529"/>
      <c r="BB25" s="529"/>
      <c r="BC25" s="530"/>
      <c r="BD25" s="53"/>
    </row>
    <row r="26" spans="2:56" ht="15" customHeight="1">
      <c r="B26" s="591"/>
      <c r="C26" s="592"/>
      <c r="D26" s="592"/>
      <c r="E26" s="592"/>
      <c r="F26" s="592"/>
      <c r="G26" s="593"/>
      <c r="H26" s="528"/>
      <c r="I26" s="529"/>
      <c r="J26" s="529"/>
      <c r="K26" s="529"/>
      <c r="L26" s="529"/>
      <c r="M26" s="529"/>
      <c r="N26" s="529"/>
      <c r="O26" s="529"/>
      <c r="P26" s="529"/>
      <c r="Q26" s="529"/>
      <c r="R26" s="529"/>
      <c r="S26" s="529"/>
      <c r="T26" s="529"/>
      <c r="U26" s="529"/>
      <c r="V26" s="529"/>
      <c r="W26" s="530"/>
      <c r="X26" s="528"/>
      <c r="Y26" s="529"/>
      <c r="Z26" s="529"/>
      <c r="AA26" s="529"/>
      <c r="AB26" s="529"/>
      <c r="AC26" s="529"/>
      <c r="AD26" s="529"/>
      <c r="AE26" s="529"/>
      <c r="AF26" s="529"/>
      <c r="AG26" s="529"/>
      <c r="AH26" s="529"/>
      <c r="AI26" s="529"/>
      <c r="AJ26" s="529"/>
      <c r="AK26" s="529"/>
      <c r="AL26" s="529"/>
      <c r="AM26" s="530"/>
      <c r="AN26" s="528"/>
      <c r="AO26" s="529"/>
      <c r="AP26" s="529"/>
      <c r="AQ26" s="529"/>
      <c r="AR26" s="529"/>
      <c r="AS26" s="529"/>
      <c r="AT26" s="529"/>
      <c r="AU26" s="529"/>
      <c r="AV26" s="529"/>
      <c r="AW26" s="529"/>
      <c r="AX26" s="529"/>
      <c r="AY26" s="529"/>
      <c r="AZ26" s="529"/>
      <c r="BA26" s="529"/>
      <c r="BB26" s="529"/>
      <c r="BC26" s="530"/>
      <c r="BD26" s="53"/>
    </row>
    <row r="27" spans="2:56" ht="15" customHeight="1">
      <c r="B27" s="594" t="s">
        <v>317</v>
      </c>
      <c r="C27" s="595"/>
      <c r="D27" s="595"/>
      <c r="E27" s="595"/>
      <c r="F27" s="595"/>
      <c r="G27" s="596"/>
      <c r="H27" s="528"/>
      <c r="I27" s="529"/>
      <c r="J27" s="529"/>
      <c r="K27" s="529"/>
      <c r="L27" s="529"/>
      <c r="M27" s="529"/>
      <c r="N27" s="529"/>
      <c r="O27" s="529"/>
      <c r="P27" s="529"/>
      <c r="Q27" s="529"/>
      <c r="R27" s="529"/>
      <c r="S27" s="529"/>
      <c r="T27" s="529"/>
      <c r="U27" s="529"/>
      <c r="V27" s="529"/>
      <c r="W27" s="530"/>
      <c r="X27" s="528"/>
      <c r="Y27" s="529"/>
      <c r="Z27" s="529"/>
      <c r="AA27" s="529"/>
      <c r="AB27" s="529"/>
      <c r="AC27" s="529"/>
      <c r="AD27" s="529"/>
      <c r="AE27" s="529"/>
      <c r="AF27" s="529"/>
      <c r="AG27" s="529"/>
      <c r="AH27" s="529"/>
      <c r="AI27" s="529"/>
      <c r="AJ27" s="529"/>
      <c r="AK27" s="529"/>
      <c r="AL27" s="529"/>
      <c r="AM27" s="530"/>
      <c r="AN27" s="528"/>
      <c r="AO27" s="529"/>
      <c r="AP27" s="529"/>
      <c r="AQ27" s="529"/>
      <c r="AR27" s="529"/>
      <c r="AS27" s="529"/>
      <c r="AT27" s="529"/>
      <c r="AU27" s="529"/>
      <c r="AV27" s="529"/>
      <c r="AW27" s="529"/>
      <c r="AX27" s="529"/>
      <c r="AY27" s="529"/>
      <c r="AZ27" s="529"/>
      <c r="BA27" s="529"/>
      <c r="BB27" s="529"/>
      <c r="BC27" s="530"/>
      <c r="BD27" s="53"/>
    </row>
    <row r="28" spans="2:56" ht="15" customHeight="1">
      <c r="B28" s="594"/>
      <c r="C28" s="595"/>
      <c r="D28" s="595"/>
      <c r="E28" s="595"/>
      <c r="F28" s="595"/>
      <c r="G28" s="596"/>
      <c r="H28" s="531"/>
      <c r="I28" s="532"/>
      <c r="J28" s="532"/>
      <c r="K28" s="532"/>
      <c r="L28" s="532"/>
      <c r="M28" s="532"/>
      <c r="N28" s="532"/>
      <c r="O28" s="532"/>
      <c r="P28" s="532"/>
      <c r="Q28" s="532"/>
      <c r="R28" s="532"/>
      <c r="S28" s="532"/>
      <c r="T28" s="532"/>
      <c r="U28" s="532"/>
      <c r="V28" s="532"/>
      <c r="W28" s="533"/>
      <c r="X28" s="531"/>
      <c r="Y28" s="532"/>
      <c r="Z28" s="532"/>
      <c r="AA28" s="532"/>
      <c r="AB28" s="532"/>
      <c r="AC28" s="532"/>
      <c r="AD28" s="532"/>
      <c r="AE28" s="532"/>
      <c r="AF28" s="532"/>
      <c r="AG28" s="532"/>
      <c r="AH28" s="532"/>
      <c r="AI28" s="532"/>
      <c r="AJ28" s="532"/>
      <c r="AK28" s="532"/>
      <c r="AL28" s="532"/>
      <c r="AM28" s="533"/>
      <c r="AN28" s="531"/>
      <c r="AO28" s="532"/>
      <c r="AP28" s="532"/>
      <c r="AQ28" s="532"/>
      <c r="AR28" s="532"/>
      <c r="AS28" s="532"/>
      <c r="AT28" s="532"/>
      <c r="AU28" s="532"/>
      <c r="AV28" s="532"/>
      <c r="AW28" s="532"/>
      <c r="AX28" s="532"/>
      <c r="AY28" s="532"/>
      <c r="AZ28" s="532"/>
      <c r="BA28" s="532"/>
      <c r="BB28" s="532"/>
      <c r="BC28" s="533"/>
      <c r="BD28" s="54"/>
    </row>
    <row r="29" spans="2:56" ht="15" customHeight="1">
      <c r="B29" s="597"/>
      <c r="C29" s="598"/>
      <c r="D29" s="598"/>
      <c r="E29" s="598"/>
      <c r="F29" s="598"/>
      <c r="G29" s="599"/>
      <c r="H29" s="531"/>
      <c r="I29" s="532"/>
      <c r="J29" s="532"/>
      <c r="K29" s="532"/>
      <c r="L29" s="532"/>
      <c r="M29" s="532"/>
      <c r="N29" s="532"/>
      <c r="O29" s="532"/>
      <c r="P29" s="532"/>
      <c r="Q29" s="532"/>
      <c r="R29" s="532"/>
      <c r="S29" s="532"/>
      <c r="T29" s="532"/>
      <c r="U29" s="532"/>
      <c r="V29" s="532"/>
      <c r="W29" s="533"/>
      <c r="X29" s="536" t="s">
        <v>228</v>
      </c>
      <c r="Y29" s="537"/>
      <c r="Z29" s="537"/>
      <c r="AA29" s="537"/>
      <c r="AB29" s="537"/>
      <c r="AC29" s="538"/>
      <c r="AD29" s="538"/>
      <c r="AE29" s="538"/>
      <c r="AF29" s="538"/>
      <c r="AG29" s="538"/>
      <c r="AH29" s="538"/>
      <c r="AI29" s="538"/>
      <c r="AJ29" s="538"/>
      <c r="AK29" s="538"/>
      <c r="AL29" s="538"/>
      <c r="AM29" s="539"/>
      <c r="AN29" s="536" t="s">
        <v>228</v>
      </c>
      <c r="AO29" s="537"/>
      <c r="AP29" s="537"/>
      <c r="AQ29" s="537"/>
      <c r="AR29" s="537"/>
      <c r="AS29" s="538"/>
      <c r="AT29" s="538"/>
      <c r="AU29" s="538"/>
      <c r="AV29" s="538"/>
      <c r="AW29" s="538"/>
      <c r="AX29" s="538"/>
      <c r="AY29" s="538"/>
      <c r="AZ29" s="538"/>
      <c r="BA29" s="538"/>
      <c r="BB29" s="538"/>
      <c r="BC29" s="539"/>
      <c r="BD29" s="53"/>
    </row>
    <row r="30" spans="2:56" ht="15.75" customHeight="1">
      <c r="B30" s="521" t="s">
        <v>123</v>
      </c>
      <c r="C30" s="522"/>
      <c r="D30" s="522"/>
      <c r="E30" s="522"/>
      <c r="F30" s="522"/>
      <c r="G30" s="523"/>
      <c r="H30" s="501">
        <v>0.5</v>
      </c>
      <c r="I30" s="502"/>
      <c r="J30" s="524" t="s">
        <v>309</v>
      </c>
      <c r="K30" s="524"/>
      <c r="L30" s="524"/>
      <c r="M30" s="486"/>
      <c r="N30" s="486"/>
      <c r="O30" s="486"/>
      <c r="P30" s="486"/>
      <c r="Q30" s="486"/>
      <c r="R30" s="55" t="s">
        <v>109</v>
      </c>
      <c r="S30" s="540"/>
      <c r="T30" s="541"/>
      <c r="U30" s="542" t="s">
        <v>110</v>
      </c>
      <c r="V30" s="534"/>
      <c r="W30" s="535"/>
      <c r="X30" s="501">
        <v>0.5</v>
      </c>
      <c r="Y30" s="502"/>
      <c r="Z30" s="524" t="s">
        <v>309</v>
      </c>
      <c r="AA30" s="524"/>
      <c r="AB30" s="524"/>
      <c r="AC30" s="486"/>
      <c r="AD30" s="486"/>
      <c r="AE30" s="486"/>
      <c r="AF30" s="486"/>
      <c r="AG30" s="486"/>
      <c r="AH30" s="55" t="s">
        <v>109</v>
      </c>
      <c r="AI30" s="540"/>
      <c r="AJ30" s="541"/>
      <c r="AK30" s="534" t="s">
        <v>110</v>
      </c>
      <c r="AL30" s="534"/>
      <c r="AM30" s="535"/>
      <c r="AN30" s="501">
        <v>0.5</v>
      </c>
      <c r="AO30" s="502"/>
      <c r="AP30" s="524" t="s">
        <v>309</v>
      </c>
      <c r="AQ30" s="524"/>
      <c r="AR30" s="524"/>
      <c r="AS30" s="486"/>
      <c r="AT30" s="486"/>
      <c r="AU30" s="486"/>
      <c r="AV30" s="486"/>
      <c r="AW30" s="486"/>
      <c r="AX30" s="55" t="s">
        <v>109</v>
      </c>
      <c r="AY30" s="540"/>
      <c r="AZ30" s="541"/>
      <c r="BA30" s="534" t="s">
        <v>110</v>
      </c>
      <c r="BB30" s="534"/>
      <c r="BC30" s="535"/>
      <c r="BD30" s="51"/>
    </row>
    <row r="31" spans="2:56" ht="15" customHeight="1">
      <c r="B31" s="543" t="s">
        <v>316</v>
      </c>
      <c r="C31" s="544"/>
      <c r="D31" s="544"/>
      <c r="E31" s="544"/>
      <c r="F31" s="544"/>
      <c r="G31" s="545"/>
      <c r="H31" s="525"/>
      <c r="I31" s="526"/>
      <c r="J31" s="526"/>
      <c r="K31" s="526"/>
      <c r="L31" s="526"/>
      <c r="M31" s="526"/>
      <c r="N31" s="526"/>
      <c r="O31" s="526"/>
      <c r="P31" s="526"/>
      <c r="Q31" s="526"/>
      <c r="R31" s="526"/>
      <c r="S31" s="526"/>
      <c r="T31" s="526"/>
      <c r="U31" s="526"/>
      <c r="V31" s="526"/>
      <c r="W31" s="527"/>
      <c r="X31" s="525"/>
      <c r="Y31" s="526"/>
      <c r="Z31" s="526"/>
      <c r="AA31" s="526"/>
      <c r="AB31" s="526"/>
      <c r="AC31" s="526"/>
      <c r="AD31" s="526"/>
      <c r="AE31" s="526"/>
      <c r="AF31" s="526"/>
      <c r="AG31" s="526"/>
      <c r="AH31" s="526"/>
      <c r="AI31" s="526"/>
      <c r="AJ31" s="526"/>
      <c r="AK31" s="526"/>
      <c r="AL31" s="526"/>
      <c r="AM31" s="527"/>
      <c r="AN31" s="525"/>
      <c r="AO31" s="526"/>
      <c r="AP31" s="526"/>
      <c r="AQ31" s="526"/>
      <c r="AR31" s="526"/>
      <c r="AS31" s="526"/>
      <c r="AT31" s="526"/>
      <c r="AU31" s="526"/>
      <c r="AV31" s="526"/>
      <c r="AW31" s="526"/>
      <c r="AX31" s="526"/>
      <c r="AY31" s="526"/>
      <c r="AZ31" s="526"/>
      <c r="BA31" s="526"/>
      <c r="BB31" s="526"/>
      <c r="BC31" s="527"/>
      <c r="BD31" s="53"/>
    </row>
    <row r="32" spans="2:56" ht="15" customHeight="1">
      <c r="B32" s="546"/>
      <c r="C32" s="547"/>
      <c r="D32" s="547"/>
      <c r="E32" s="547"/>
      <c r="F32" s="547"/>
      <c r="G32" s="548"/>
      <c r="H32" s="528"/>
      <c r="I32" s="529"/>
      <c r="J32" s="529"/>
      <c r="K32" s="529"/>
      <c r="L32" s="529"/>
      <c r="M32" s="529"/>
      <c r="N32" s="529"/>
      <c r="O32" s="529"/>
      <c r="P32" s="529"/>
      <c r="Q32" s="529"/>
      <c r="R32" s="529"/>
      <c r="S32" s="529"/>
      <c r="T32" s="529"/>
      <c r="U32" s="529"/>
      <c r="V32" s="529"/>
      <c r="W32" s="530"/>
      <c r="X32" s="528"/>
      <c r="Y32" s="529"/>
      <c r="Z32" s="529"/>
      <c r="AA32" s="529"/>
      <c r="AB32" s="529"/>
      <c r="AC32" s="529"/>
      <c r="AD32" s="529"/>
      <c r="AE32" s="529"/>
      <c r="AF32" s="529"/>
      <c r="AG32" s="529"/>
      <c r="AH32" s="529"/>
      <c r="AI32" s="529"/>
      <c r="AJ32" s="529"/>
      <c r="AK32" s="529"/>
      <c r="AL32" s="529"/>
      <c r="AM32" s="530"/>
      <c r="AN32" s="528"/>
      <c r="AO32" s="529"/>
      <c r="AP32" s="529"/>
      <c r="AQ32" s="529"/>
      <c r="AR32" s="529"/>
      <c r="AS32" s="529"/>
      <c r="AT32" s="529"/>
      <c r="AU32" s="529"/>
      <c r="AV32" s="529"/>
      <c r="AW32" s="529"/>
      <c r="AX32" s="529"/>
      <c r="AY32" s="529"/>
      <c r="AZ32" s="529"/>
      <c r="BA32" s="529"/>
      <c r="BB32" s="529"/>
      <c r="BC32" s="530"/>
      <c r="BD32" s="53"/>
    </row>
    <row r="33" spans="2:63" ht="15" customHeight="1">
      <c r="B33" s="546"/>
      <c r="C33" s="547"/>
      <c r="D33" s="547"/>
      <c r="E33" s="547"/>
      <c r="F33" s="547"/>
      <c r="G33" s="548"/>
      <c r="H33" s="528"/>
      <c r="I33" s="529"/>
      <c r="J33" s="529"/>
      <c r="K33" s="529"/>
      <c r="L33" s="529"/>
      <c r="M33" s="529"/>
      <c r="N33" s="529"/>
      <c r="O33" s="529"/>
      <c r="P33" s="529"/>
      <c r="Q33" s="529"/>
      <c r="R33" s="529"/>
      <c r="S33" s="529"/>
      <c r="T33" s="529"/>
      <c r="U33" s="529"/>
      <c r="V33" s="529"/>
      <c r="W33" s="530"/>
      <c r="X33" s="528"/>
      <c r="Y33" s="529"/>
      <c r="Z33" s="529"/>
      <c r="AA33" s="529"/>
      <c r="AB33" s="529"/>
      <c r="AC33" s="529"/>
      <c r="AD33" s="529"/>
      <c r="AE33" s="529"/>
      <c r="AF33" s="529"/>
      <c r="AG33" s="529"/>
      <c r="AH33" s="529"/>
      <c r="AI33" s="529"/>
      <c r="AJ33" s="529"/>
      <c r="AK33" s="529"/>
      <c r="AL33" s="529"/>
      <c r="AM33" s="530"/>
      <c r="AN33" s="528"/>
      <c r="AO33" s="529"/>
      <c r="AP33" s="529"/>
      <c r="AQ33" s="529"/>
      <c r="AR33" s="529"/>
      <c r="AS33" s="529"/>
      <c r="AT33" s="529"/>
      <c r="AU33" s="529"/>
      <c r="AV33" s="529"/>
      <c r="AW33" s="529"/>
      <c r="AX33" s="529"/>
      <c r="AY33" s="529"/>
      <c r="AZ33" s="529"/>
      <c r="BA33" s="529"/>
      <c r="BB33" s="529"/>
      <c r="BC33" s="530"/>
      <c r="BD33" s="56"/>
    </row>
    <row r="34" spans="2:63" ht="15" customHeight="1">
      <c r="B34" s="550" t="s">
        <v>315</v>
      </c>
      <c r="C34" s="551"/>
      <c r="D34" s="551"/>
      <c r="E34" s="551"/>
      <c r="F34" s="551"/>
      <c r="G34" s="552"/>
      <c r="H34" s="528"/>
      <c r="I34" s="529"/>
      <c r="J34" s="529"/>
      <c r="K34" s="529"/>
      <c r="L34" s="529"/>
      <c r="M34" s="529"/>
      <c r="N34" s="529"/>
      <c r="O34" s="529"/>
      <c r="P34" s="529"/>
      <c r="Q34" s="529"/>
      <c r="R34" s="529"/>
      <c r="S34" s="529"/>
      <c r="T34" s="529"/>
      <c r="U34" s="529"/>
      <c r="V34" s="529"/>
      <c r="W34" s="530"/>
      <c r="X34" s="528"/>
      <c r="Y34" s="529"/>
      <c r="Z34" s="529"/>
      <c r="AA34" s="529"/>
      <c r="AB34" s="529"/>
      <c r="AC34" s="529"/>
      <c r="AD34" s="529"/>
      <c r="AE34" s="529"/>
      <c r="AF34" s="529"/>
      <c r="AG34" s="529"/>
      <c r="AH34" s="529"/>
      <c r="AI34" s="529"/>
      <c r="AJ34" s="529"/>
      <c r="AK34" s="529"/>
      <c r="AL34" s="529"/>
      <c r="AM34" s="530"/>
      <c r="AN34" s="528"/>
      <c r="AO34" s="529"/>
      <c r="AP34" s="529"/>
      <c r="AQ34" s="529"/>
      <c r="AR34" s="529"/>
      <c r="AS34" s="529"/>
      <c r="AT34" s="529"/>
      <c r="AU34" s="529"/>
      <c r="AV34" s="529"/>
      <c r="AW34" s="529"/>
      <c r="AX34" s="529"/>
      <c r="AY34" s="529"/>
      <c r="AZ34" s="529"/>
      <c r="BA34" s="529"/>
      <c r="BB34" s="529"/>
      <c r="BC34" s="530"/>
      <c r="BD34" s="53"/>
    </row>
    <row r="35" spans="2:63" ht="15" customHeight="1">
      <c r="B35" s="553"/>
      <c r="C35" s="551"/>
      <c r="D35" s="551"/>
      <c r="E35" s="551"/>
      <c r="F35" s="551"/>
      <c r="G35" s="552"/>
      <c r="H35" s="531"/>
      <c r="I35" s="532"/>
      <c r="J35" s="532"/>
      <c r="K35" s="532"/>
      <c r="L35" s="532"/>
      <c r="M35" s="532"/>
      <c r="N35" s="532"/>
      <c r="O35" s="532"/>
      <c r="P35" s="532"/>
      <c r="Q35" s="532"/>
      <c r="R35" s="532"/>
      <c r="S35" s="532"/>
      <c r="T35" s="532"/>
      <c r="U35" s="532"/>
      <c r="V35" s="532"/>
      <c r="W35" s="533"/>
      <c r="X35" s="531"/>
      <c r="Y35" s="532"/>
      <c r="Z35" s="532"/>
      <c r="AA35" s="532"/>
      <c r="AB35" s="532"/>
      <c r="AC35" s="532"/>
      <c r="AD35" s="532"/>
      <c r="AE35" s="532"/>
      <c r="AF35" s="532"/>
      <c r="AG35" s="532"/>
      <c r="AH35" s="532"/>
      <c r="AI35" s="532"/>
      <c r="AJ35" s="532"/>
      <c r="AK35" s="532"/>
      <c r="AL35" s="532"/>
      <c r="AM35" s="533"/>
      <c r="AN35" s="531"/>
      <c r="AO35" s="532"/>
      <c r="AP35" s="532"/>
      <c r="AQ35" s="532"/>
      <c r="AR35" s="532"/>
      <c r="AS35" s="532"/>
      <c r="AT35" s="532"/>
      <c r="AU35" s="532"/>
      <c r="AV35" s="532"/>
      <c r="AW35" s="532"/>
      <c r="AX35" s="532"/>
      <c r="AY35" s="532"/>
      <c r="AZ35" s="532"/>
      <c r="BA35" s="532"/>
      <c r="BB35" s="532"/>
      <c r="BC35" s="533"/>
      <c r="BD35" s="53"/>
    </row>
    <row r="36" spans="2:63" ht="15" customHeight="1">
      <c r="B36" s="554"/>
      <c r="C36" s="555"/>
      <c r="D36" s="555"/>
      <c r="E36" s="555"/>
      <c r="F36" s="555"/>
      <c r="G36" s="556"/>
      <c r="H36" s="536" t="s">
        <v>228</v>
      </c>
      <c r="I36" s="537"/>
      <c r="J36" s="537"/>
      <c r="K36" s="537"/>
      <c r="L36" s="537"/>
      <c r="M36" s="538"/>
      <c r="N36" s="538"/>
      <c r="O36" s="538"/>
      <c r="P36" s="538"/>
      <c r="Q36" s="538"/>
      <c r="R36" s="538"/>
      <c r="S36" s="538"/>
      <c r="T36" s="538"/>
      <c r="U36" s="538"/>
      <c r="V36" s="538"/>
      <c r="W36" s="539"/>
      <c r="X36" s="536" t="s">
        <v>228</v>
      </c>
      <c r="Y36" s="537"/>
      <c r="Z36" s="537"/>
      <c r="AA36" s="537"/>
      <c r="AB36" s="537"/>
      <c r="AC36" s="538"/>
      <c r="AD36" s="538"/>
      <c r="AE36" s="538"/>
      <c r="AF36" s="538"/>
      <c r="AG36" s="538"/>
      <c r="AH36" s="538"/>
      <c r="AI36" s="538"/>
      <c r="AJ36" s="538"/>
      <c r="AK36" s="538"/>
      <c r="AL36" s="538"/>
      <c r="AM36" s="539"/>
      <c r="AN36" s="536" t="s">
        <v>228</v>
      </c>
      <c r="AO36" s="537"/>
      <c r="AP36" s="537"/>
      <c r="AQ36" s="537"/>
      <c r="AR36" s="537"/>
      <c r="AS36" s="538"/>
      <c r="AT36" s="538"/>
      <c r="AU36" s="538"/>
      <c r="AV36" s="538"/>
      <c r="AW36" s="538"/>
      <c r="AX36" s="538"/>
      <c r="AY36" s="538"/>
      <c r="AZ36" s="538"/>
      <c r="BA36" s="538"/>
      <c r="BB36" s="538"/>
      <c r="BC36" s="539"/>
      <c r="BD36" s="53"/>
    </row>
    <row r="37" spans="2:63" ht="16.5" customHeight="1">
      <c r="B37" s="549" t="s">
        <v>135</v>
      </c>
      <c r="C37" s="549"/>
      <c r="D37" s="549"/>
      <c r="E37" s="549"/>
      <c r="F37" s="549"/>
      <c r="G37" s="549"/>
      <c r="H37" s="501">
        <v>0.70833333333333337</v>
      </c>
      <c r="I37" s="502"/>
      <c r="J37" s="517" t="s">
        <v>311</v>
      </c>
      <c r="K37" s="517"/>
      <c r="L37" s="517"/>
      <c r="M37" s="517"/>
      <c r="N37" s="517"/>
      <c r="O37" s="517"/>
      <c r="P37" s="292"/>
      <c r="Q37" s="292"/>
      <c r="R37" s="292" t="s">
        <v>102</v>
      </c>
      <c r="S37" s="293"/>
      <c r="T37" s="293"/>
      <c r="U37" s="293"/>
      <c r="V37" s="293" t="s">
        <v>97</v>
      </c>
      <c r="W37" s="294"/>
      <c r="X37" s="501">
        <v>0.70833333333333337</v>
      </c>
      <c r="Y37" s="502"/>
      <c r="Z37" s="517" t="s">
        <v>311</v>
      </c>
      <c r="AA37" s="517"/>
      <c r="AB37" s="517"/>
      <c r="AC37" s="517"/>
      <c r="AD37" s="517"/>
      <c r="AE37" s="517"/>
      <c r="AF37" s="292"/>
      <c r="AG37" s="292"/>
      <c r="AH37" s="292" t="s">
        <v>102</v>
      </c>
      <c r="AI37" s="293"/>
      <c r="AJ37" s="293"/>
      <c r="AK37" s="293"/>
      <c r="AL37" s="293" t="s">
        <v>97</v>
      </c>
      <c r="AM37" s="294"/>
      <c r="AN37" s="501">
        <v>0.70833333333333337</v>
      </c>
      <c r="AO37" s="502"/>
      <c r="AP37" s="517" t="s">
        <v>311</v>
      </c>
      <c r="AQ37" s="517"/>
      <c r="AR37" s="517"/>
      <c r="AS37" s="517"/>
      <c r="AT37" s="517"/>
      <c r="AU37" s="517"/>
      <c r="AV37" s="292"/>
      <c r="AW37" s="292"/>
      <c r="AX37" s="292" t="s">
        <v>102</v>
      </c>
      <c r="AY37" s="293"/>
      <c r="AZ37" s="293"/>
      <c r="BA37" s="293"/>
      <c r="BB37" s="293" t="s">
        <v>97</v>
      </c>
      <c r="BC37" s="294"/>
      <c r="BD37" s="57"/>
    </row>
    <row r="38" spans="2:63" ht="15.75" customHeight="1">
      <c r="B38" s="521" t="s">
        <v>136</v>
      </c>
      <c r="C38" s="522"/>
      <c r="D38" s="522"/>
      <c r="E38" s="522"/>
      <c r="F38" s="522"/>
      <c r="G38" s="523"/>
      <c r="H38" s="501">
        <v>0.72222222222222221</v>
      </c>
      <c r="I38" s="502"/>
      <c r="J38" s="524" t="s">
        <v>312</v>
      </c>
      <c r="K38" s="524"/>
      <c r="L38" s="524"/>
      <c r="M38" s="486"/>
      <c r="N38" s="486"/>
      <c r="O38" s="486"/>
      <c r="P38" s="486"/>
      <c r="Q38" s="486"/>
      <c r="R38" s="58" t="s">
        <v>109</v>
      </c>
      <c r="S38" s="540"/>
      <c r="T38" s="541"/>
      <c r="U38" s="542" t="s">
        <v>110</v>
      </c>
      <c r="V38" s="534"/>
      <c r="W38" s="535"/>
      <c r="X38" s="501">
        <v>0.72222222222222221</v>
      </c>
      <c r="Y38" s="502"/>
      <c r="Z38" s="524" t="s">
        <v>312</v>
      </c>
      <c r="AA38" s="524"/>
      <c r="AB38" s="524"/>
      <c r="AC38" s="486"/>
      <c r="AD38" s="486"/>
      <c r="AE38" s="486"/>
      <c r="AF38" s="486"/>
      <c r="AG38" s="486"/>
      <c r="AH38" s="58" t="s">
        <v>109</v>
      </c>
      <c r="AI38" s="540"/>
      <c r="AJ38" s="541"/>
      <c r="AK38" s="534" t="s">
        <v>110</v>
      </c>
      <c r="AL38" s="534"/>
      <c r="AM38" s="535"/>
      <c r="AN38" s="501">
        <v>0.72222222222222221</v>
      </c>
      <c r="AO38" s="502"/>
      <c r="AP38" s="524" t="s">
        <v>312</v>
      </c>
      <c r="AQ38" s="524"/>
      <c r="AR38" s="524"/>
      <c r="AS38" s="486"/>
      <c r="AT38" s="486"/>
      <c r="AU38" s="486"/>
      <c r="AV38" s="486"/>
      <c r="AW38" s="486"/>
      <c r="AX38" s="58" t="s">
        <v>109</v>
      </c>
      <c r="AY38" s="540"/>
      <c r="AZ38" s="541"/>
      <c r="BA38" s="534" t="s">
        <v>110</v>
      </c>
      <c r="BB38" s="534"/>
      <c r="BC38" s="535"/>
      <c r="BD38" s="57"/>
      <c r="BI38" s="59"/>
    </row>
    <row r="39" spans="2:63" ht="16.5" customHeight="1">
      <c r="B39" s="549" t="s">
        <v>139</v>
      </c>
      <c r="C39" s="549"/>
      <c r="D39" s="549"/>
      <c r="E39" s="549"/>
      <c r="F39" s="549"/>
      <c r="G39" s="549"/>
      <c r="H39" s="501">
        <v>0.75</v>
      </c>
      <c r="I39" s="502"/>
      <c r="J39" s="569" t="s">
        <v>313</v>
      </c>
      <c r="K39" s="569"/>
      <c r="L39" s="569"/>
      <c r="M39" s="569"/>
      <c r="N39" s="569"/>
      <c r="O39" s="569"/>
      <c r="P39" s="569"/>
      <c r="Q39" s="569"/>
      <c r="R39" s="569"/>
      <c r="S39" s="569"/>
      <c r="T39" s="569"/>
      <c r="U39" s="569"/>
      <c r="V39" s="569"/>
      <c r="W39" s="570"/>
      <c r="X39" s="501">
        <v>0.75</v>
      </c>
      <c r="Y39" s="502"/>
      <c r="Z39" s="569" t="s">
        <v>313</v>
      </c>
      <c r="AA39" s="569"/>
      <c r="AB39" s="569"/>
      <c r="AC39" s="569"/>
      <c r="AD39" s="569"/>
      <c r="AE39" s="569"/>
      <c r="AF39" s="569"/>
      <c r="AG39" s="569"/>
      <c r="AH39" s="569"/>
      <c r="AI39" s="569"/>
      <c r="AJ39" s="569"/>
      <c r="AK39" s="569"/>
      <c r="AL39" s="569"/>
      <c r="AM39" s="570"/>
      <c r="AN39" s="501">
        <v>0.75</v>
      </c>
      <c r="AO39" s="502"/>
      <c r="AP39" s="569" t="s">
        <v>313</v>
      </c>
      <c r="AQ39" s="569"/>
      <c r="AR39" s="569"/>
      <c r="AS39" s="569"/>
      <c r="AT39" s="569"/>
      <c r="AU39" s="569"/>
      <c r="AV39" s="569"/>
      <c r="AW39" s="569"/>
      <c r="AX39" s="569"/>
      <c r="AY39" s="569"/>
      <c r="AZ39" s="569"/>
      <c r="BA39" s="569"/>
      <c r="BB39" s="569"/>
      <c r="BC39" s="570"/>
      <c r="BD39" s="50"/>
    </row>
    <row r="40" spans="2:63" ht="15" customHeight="1">
      <c r="B40" s="600" t="s">
        <v>316</v>
      </c>
      <c r="C40" s="601"/>
      <c r="D40" s="601"/>
      <c r="E40" s="601"/>
      <c r="F40" s="601"/>
      <c r="G40" s="602"/>
      <c r="H40" s="528"/>
      <c r="I40" s="529"/>
      <c r="J40" s="529"/>
      <c r="K40" s="529"/>
      <c r="L40" s="529"/>
      <c r="M40" s="529"/>
      <c r="N40" s="529"/>
      <c r="O40" s="529"/>
      <c r="P40" s="529"/>
      <c r="Q40" s="529"/>
      <c r="R40" s="529"/>
      <c r="S40" s="529"/>
      <c r="T40" s="529"/>
      <c r="U40" s="529"/>
      <c r="V40" s="529"/>
      <c r="W40" s="530"/>
      <c r="X40" s="528"/>
      <c r="Y40" s="529"/>
      <c r="Z40" s="529"/>
      <c r="AA40" s="529"/>
      <c r="AB40" s="529"/>
      <c r="AC40" s="529"/>
      <c r="AD40" s="529"/>
      <c r="AE40" s="529"/>
      <c r="AF40" s="529"/>
      <c r="AG40" s="529"/>
      <c r="AH40" s="529"/>
      <c r="AI40" s="529"/>
      <c r="AJ40" s="529"/>
      <c r="AK40" s="529"/>
      <c r="AL40" s="529"/>
      <c r="AM40" s="530"/>
      <c r="AN40" s="528"/>
      <c r="AO40" s="529"/>
      <c r="AP40" s="529"/>
      <c r="AQ40" s="529"/>
      <c r="AR40" s="529"/>
      <c r="AS40" s="529"/>
      <c r="AT40" s="529"/>
      <c r="AU40" s="529"/>
      <c r="AV40" s="529"/>
      <c r="AW40" s="529"/>
      <c r="AX40" s="529"/>
      <c r="AY40" s="529"/>
      <c r="AZ40" s="529"/>
      <c r="BA40" s="529"/>
      <c r="BB40" s="529"/>
      <c r="BC40" s="530"/>
      <c r="BD40" s="60"/>
    </row>
    <row r="41" spans="2:63" ht="15" customHeight="1">
      <c r="B41" s="603"/>
      <c r="C41" s="604"/>
      <c r="D41" s="604"/>
      <c r="E41" s="604"/>
      <c r="F41" s="604"/>
      <c r="G41" s="605"/>
      <c r="H41" s="528"/>
      <c r="I41" s="529"/>
      <c r="J41" s="529"/>
      <c r="K41" s="529"/>
      <c r="L41" s="529"/>
      <c r="M41" s="529"/>
      <c r="N41" s="529"/>
      <c r="O41" s="529"/>
      <c r="P41" s="529"/>
      <c r="Q41" s="529"/>
      <c r="R41" s="529"/>
      <c r="S41" s="529"/>
      <c r="T41" s="529"/>
      <c r="U41" s="529"/>
      <c r="V41" s="529"/>
      <c r="W41" s="530"/>
      <c r="X41" s="528"/>
      <c r="Y41" s="529"/>
      <c r="Z41" s="529"/>
      <c r="AA41" s="529"/>
      <c r="AB41" s="529"/>
      <c r="AC41" s="529"/>
      <c r="AD41" s="529"/>
      <c r="AE41" s="529"/>
      <c r="AF41" s="529"/>
      <c r="AG41" s="529"/>
      <c r="AH41" s="529"/>
      <c r="AI41" s="529"/>
      <c r="AJ41" s="529"/>
      <c r="AK41" s="529"/>
      <c r="AL41" s="529"/>
      <c r="AM41" s="530"/>
      <c r="AN41" s="528"/>
      <c r="AO41" s="529"/>
      <c r="AP41" s="529"/>
      <c r="AQ41" s="529"/>
      <c r="AR41" s="529"/>
      <c r="AS41" s="529"/>
      <c r="AT41" s="529"/>
      <c r="AU41" s="529"/>
      <c r="AV41" s="529"/>
      <c r="AW41" s="529"/>
      <c r="AX41" s="529"/>
      <c r="AY41" s="529"/>
      <c r="AZ41" s="529"/>
      <c r="BA41" s="529"/>
      <c r="BB41" s="529"/>
      <c r="BC41" s="530"/>
      <c r="BD41" s="60"/>
      <c r="BK41" s="59"/>
    </row>
    <row r="42" spans="2:63" ht="15" customHeight="1">
      <c r="B42" s="606" t="s">
        <v>318</v>
      </c>
      <c r="C42" s="607"/>
      <c r="D42" s="607"/>
      <c r="E42" s="607"/>
      <c r="F42" s="607"/>
      <c r="G42" s="608"/>
      <c r="H42" s="528"/>
      <c r="I42" s="529"/>
      <c r="J42" s="529"/>
      <c r="K42" s="529"/>
      <c r="L42" s="529"/>
      <c r="M42" s="529"/>
      <c r="N42" s="529"/>
      <c r="O42" s="529"/>
      <c r="P42" s="529"/>
      <c r="Q42" s="529"/>
      <c r="R42" s="529"/>
      <c r="S42" s="529"/>
      <c r="T42" s="529"/>
      <c r="U42" s="529"/>
      <c r="V42" s="529"/>
      <c r="W42" s="530"/>
      <c r="X42" s="528"/>
      <c r="Y42" s="529"/>
      <c r="Z42" s="529"/>
      <c r="AA42" s="529"/>
      <c r="AB42" s="529"/>
      <c r="AC42" s="529"/>
      <c r="AD42" s="529"/>
      <c r="AE42" s="529"/>
      <c r="AF42" s="529"/>
      <c r="AG42" s="529"/>
      <c r="AH42" s="529"/>
      <c r="AI42" s="529"/>
      <c r="AJ42" s="529"/>
      <c r="AK42" s="529"/>
      <c r="AL42" s="529"/>
      <c r="AM42" s="530"/>
      <c r="AN42" s="528"/>
      <c r="AO42" s="529"/>
      <c r="AP42" s="529"/>
      <c r="AQ42" s="529"/>
      <c r="AR42" s="529"/>
      <c r="AS42" s="529"/>
      <c r="AT42" s="529"/>
      <c r="AU42" s="529"/>
      <c r="AV42" s="529"/>
      <c r="AW42" s="529"/>
      <c r="AX42" s="529"/>
      <c r="AY42" s="529"/>
      <c r="AZ42" s="529"/>
      <c r="BA42" s="529"/>
      <c r="BB42" s="529"/>
      <c r="BC42" s="530"/>
      <c r="BD42" s="60"/>
    </row>
    <row r="43" spans="2:63" ht="15" customHeight="1">
      <c r="B43" s="609" t="s">
        <v>319</v>
      </c>
      <c r="C43" s="610"/>
      <c r="D43" s="610"/>
      <c r="E43" s="610"/>
      <c r="F43" s="610"/>
      <c r="G43" s="611"/>
      <c r="H43" s="618"/>
      <c r="I43" s="619"/>
      <c r="J43" s="619"/>
      <c r="K43" s="619"/>
      <c r="L43" s="619"/>
      <c r="M43" s="619"/>
      <c r="N43" s="619"/>
      <c r="O43" s="619"/>
      <c r="P43" s="619"/>
      <c r="Q43" s="619"/>
      <c r="R43" s="619"/>
      <c r="S43" s="619"/>
      <c r="T43" s="619"/>
      <c r="U43" s="619"/>
      <c r="V43" s="619"/>
      <c r="W43" s="620"/>
      <c r="X43" s="618"/>
      <c r="Y43" s="619"/>
      <c r="Z43" s="619"/>
      <c r="AA43" s="619"/>
      <c r="AB43" s="619"/>
      <c r="AC43" s="619"/>
      <c r="AD43" s="619"/>
      <c r="AE43" s="619"/>
      <c r="AF43" s="619"/>
      <c r="AG43" s="619"/>
      <c r="AH43" s="619"/>
      <c r="AI43" s="619"/>
      <c r="AJ43" s="619"/>
      <c r="AK43" s="619"/>
      <c r="AL43" s="619"/>
      <c r="AM43" s="620"/>
      <c r="AN43" s="618"/>
      <c r="AO43" s="619"/>
      <c r="AP43" s="619"/>
      <c r="AQ43" s="619"/>
      <c r="AR43" s="619"/>
      <c r="AS43" s="619"/>
      <c r="AT43" s="619"/>
      <c r="AU43" s="619"/>
      <c r="AV43" s="619"/>
      <c r="AW43" s="619"/>
      <c r="AX43" s="619"/>
      <c r="AY43" s="619"/>
      <c r="AZ43" s="619"/>
      <c r="BA43" s="619"/>
      <c r="BB43" s="619"/>
      <c r="BC43" s="620"/>
      <c r="BD43" s="60"/>
    </row>
    <row r="44" spans="2:63" ht="15" customHeight="1">
      <c r="B44" s="612"/>
      <c r="C44" s="613"/>
      <c r="D44" s="613"/>
      <c r="E44" s="613"/>
      <c r="F44" s="613"/>
      <c r="G44" s="614"/>
      <c r="H44" s="536" t="s">
        <v>228</v>
      </c>
      <c r="I44" s="537"/>
      <c r="J44" s="537"/>
      <c r="K44" s="537"/>
      <c r="L44" s="537"/>
      <c r="M44" s="538"/>
      <c r="N44" s="538"/>
      <c r="O44" s="538"/>
      <c r="P44" s="538"/>
      <c r="Q44" s="538"/>
      <c r="R44" s="538"/>
      <c r="S44" s="538"/>
      <c r="T44" s="538"/>
      <c r="U44" s="538"/>
      <c r="V44" s="538"/>
      <c r="W44" s="539"/>
      <c r="X44" s="536" t="s">
        <v>228</v>
      </c>
      <c r="Y44" s="537"/>
      <c r="Z44" s="537"/>
      <c r="AA44" s="537"/>
      <c r="AB44" s="537"/>
      <c r="AC44" s="538"/>
      <c r="AD44" s="538"/>
      <c r="AE44" s="538"/>
      <c r="AF44" s="538"/>
      <c r="AG44" s="538"/>
      <c r="AH44" s="538"/>
      <c r="AI44" s="538"/>
      <c r="AJ44" s="538"/>
      <c r="AK44" s="538"/>
      <c r="AL44" s="538"/>
      <c r="AM44" s="539"/>
      <c r="AN44" s="536" t="s">
        <v>228</v>
      </c>
      <c r="AO44" s="537"/>
      <c r="AP44" s="537"/>
      <c r="AQ44" s="537"/>
      <c r="AR44" s="537"/>
      <c r="AS44" s="538"/>
      <c r="AT44" s="538"/>
      <c r="AU44" s="538"/>
      <c r="AV44" s="538"/>
      <c r="AW44" s="538"/>
      <c r="AX44" s="538"/>
      <c r="AY44" s="538"/>
      <c r="AZ44" s="538"/>
      <c r="BA44" s="538"/>
      <c r="BB44" s="538"/>
      <c r="BC44" s="539"/>
      <c r="BD44" s="60"/>
    </row>
    <row r="45" spans="2:63" ht="16.5" customHeight="1">
      <c r="B45" s="440" t="s">
        <v>144</v>
      </c>
      <c r="C45" s="441"/>
      <c r="D45" s="441"/>
      <c r="E45" s="441"/>
      <c r="F45" s="441"/>
      <c r="G45" s="442"/>
      <c r="H45" s="616"/>
      <c r="I45" s="519"/>
      <c r="J45" s="519"/>
      <c r="K45" s="519"/>
      <c r="L45" s="519"/>
      <c r="M45" s="519"/>
      <c r="N45" s="519"/>
      <c r="O45" s="519"/>
      <c r="P45" s="519"/>
      <c r="Q45" s="519"/>
      <c r="R45" s="519"/>
      <c r="S45" s="519"/>
      <c r="T45" s="519"/>
      <c r="U45" s="519"/>
      <c r="V45" s="519"/>
      <c r="W45" s="617"/>
      <c r="X45" s="616"/>
      <c r="Y45" s="519"/>
      <c r="Z45" s="519"/>
      <c r="AA45" s="519"/>
      <c r="AB45" s="519"/>
      <c r="AC45" s="519"/>
      <c r="AD45" s="519"/>
      <c r="AE45" s="519"/>
      <c r="AF45" s="519"/>
      <c r="AG45" s="519"/>
      <c r="AH45" s="519"/>
      <c r="AI45" s="519"/>
      <c r="AJ45" s="519"/>
      <c r="AK45" s="519"/>
      <c r="AL45" s="519"/>
      <c r="AM45" s="617"/>
      <c r="AN45" s="616"/>
      <c r="AO45" s="519"/>
      <c r="AP45" s="519"/>
      <c r="AQ45" s="519"/>
      <c r="AR45" s="519"/>
      <c r="AS45" s="519"/>
      <c r="AT45" s="519"/>
      <c r="AU45" s="519"/>
      <c r="AV45" s="519"/>
      <c r="AW45" s="519"/>
      <c r="AX45" s="519"/>
      <c r="AY45" s="519"/>
      <c r="AZ45" s="519"/>
      <c r="BA45" s="519"/>
      <c r="BB45" s="519"/>
      <c r="BC45" s="617"/>
      <c r="BD45" s="50"/>
    </row>
    <row r="46" spans="2:63" ht="16.5" customHeight="1">
      <c r="B46" s="549" t="s">
        <v>145</v>
      </c>
      <c r="C46" s="549"/>
      <c r="D46" s="549"/>
      <c r="E46" s="549"/>
      <c r="F46" s="549"/>
      <c r="G46" s="549"/>
      <c r="H46" s="501">
        <v>0.91666666666666663</v>
      </c>
      <c r="I46" s="502"/>
      <c r="J46" s="571" t="s">
        <v>314</v>
      </c>
      <c r="K46" s="571"/>
      <c r="L46" s="571"/>
      <c r="M46" s="571"/>
      <c r="N46" s="571"/>
      <c r="O46" s="571"/>
      <c r="P46" s="571"/>
      <c r="Q46" s="571"/>
      <c r="R46" s="571"/>
      <c r="S46" s="571"/>
      <c r="T46" s="571"/>
      <c r="U46" s="571"/>
      <c r="V46" s="571"/>
      <c r="W46" s="572"/>
      <c r="X46" s="501">
        <v>0.91666666666666663</v>
      </c>
      <c r="Y46" s="502"/>
      <c r="Z46" s="571" t="s">
        <v>314</v>
      </c>
      <c r="AA46" s="571"/>
      <c r="AB46" s="571"/>
      <c r="AC46" s="571"/>
      <c r="AD46" s="571"/>
      <c r="AE46" s="571"/>
      <c r="AF46" s="571"/>
      <c r="AG46" s="571"/>
      <c r="AH46" s="571"/>
      <c r="AI46" s="571"/>
      <c r="AJ46" s="571"/>
      <c r="AK46" s="571"/>
      <c r="AL46" s="571"/>
      <c r="AM46" s="572"/>
      <c r="AN46" s="501">
        <v>0.91666666666666663</v>
      </c>
      <c r="AO46" s="502"/>
      <c r="AP46" s="571" t="s">
        <v>314</v>
      </c>
      <c r="AQ46" s="571"/>
      <c r="AR46" s="571"/>
      <c r="AS46" s="571"/>
      <c r="AT46" s="571"/>
      <c r="AU46" s="571"/>
      <c r="AV46" s="571"/>
      <c r="AW46" s="571"/>
      <c r="AX46" s="571"/>
      <c r="AY46" s="571"/>
      <c r="AZ46" s="571"/>
      <c r="BA46" s="571"/>
      <c r="BB46" s="571"/>
      <c r="BC46" s="572"/>
      <c r="BD46" s="57"/>
    </row>
    <row r="47" spans="2:63" ht="6" customHeight="1"/>
    <row r="48" spans="2:63" ht="16.5" customHeight="1">
      <c r="B48" s="615" t="s">
        <v>146</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615"/>
      <c r="AY48" s="615"/>
      <c r="AZ48" s="615"/>
      <c r="BA48" s="615"/>
      <c r="BB48" s="615"/>
      <c r="BC48" s="615"/>
    </row>
    <row r="49" spans="2:64" ht="45" customHeight="1">
      <c r="B49" s="557"/>
      <c r="C49" s="558"/>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c r="AO49" s="558"/>
      <c r="AP49" s="558"/>
      <c r="AQ49" s="558"/>
      <c r="AR49" s="558"/>
      <c r="AS49" s="558"/>
      <c r="AT49" s="558"/>
      <c r="AU49" s="558"/>
      <c r="AV49" s="558"/>
      <c r="AW49" s="558"/>
      <c r="AX49" s="558"/>
      <c r="AY49" s="558"/>
      <c r="AZ49" s="558"/>
      <c r="BA49" s="558"/>
      <c r="BB49" s="558"/>
      <c r="BC49" s="558"/>
      <c r="BD49" s="61"/>
    </row>
    <row r="50" spans="2:64" ht="5.25" customHeight="1">
      <c r="B50" s="62"/>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1"/>
      <c r="BH50" s="64"/>
      <c r="BI50" s="64"/>
      <c r="BJ50" s="64"/>
      <c r="BK50" s="64"/>
      <c r="BL50" s="64"/>
    </row>
    <row r="51" spans="2:64" ht="28.5" customHeight="1">
      <c r="B51" s="559" t="s">
        <v>147</v>
      </c>
      <c r="C51" s="560"/>
      <c r="D51" s="560"/>
      <c r="E51" s="560"/>
      <c r="F51" s="560"/>
      <c r="G51" s="560"/>
      <c r="H51" s="560"/>
      <c r="I51" s="560"/>
      <c r="J51" s="560"/>
      <c r="K51" s="561"/>
      <c r="L51" s="562"/>
      <c r="M51" s="563"/>
      <c r="N51" s="563"/>
      <c r="O51" s="563"/>
      <c r="P51" s="563"/>
      <c r="Q51" s="563"/>
      <c r="R51" s="563"/>
      <c r="S51" s="563"/>
      <c r="T51" s="563"/>
      <c r="U51" s="563"/>
      <c r="V51" s="563"/>
      <c r="W51" s="563"/>
      <c r="X51" s="563"/>
      <c r="Y51" s="563"/>
      <c r="Z51" s="563"/>
      <c r="AA51" s="563"/>
      <c r="AB51" s="563"/>
      <c r="AC51" s="563"/>
      <c r="AD51" s="563"/>
      <c r="AE51" s="563"/>
      <c r="AF51" s="563"/>
      <c r="AG51" s="563"/>
      <c r="AH51" s="563"/>
      <c r="AI51" s="563"/>
      <c r="AJ51" s="563"/>
      <c r="AK51" s="563"/>
      <c r="AL51" s="563"/>
      <c r="AM51" s="563"/>
      <c r="AN51" s="563"/>
      <c r="AO51" s="563"/>
      <c r="AP51" s="563"/>
      <c r="AQ51" s="563"/>
      <c r="AR51" s="563"/>
      <c r="AS51" s="563"/>
      <c r="AT51" s="563"/>
      <c r="AU51" s="563"/>
      <c r="AV51" s="563"/>
      <c r="AW51" s="563"/>
      <c r="AX51" s="563"/>
      <c r="AY51" s="563"/>
      <c r="AZ51" s="563"/>
      <c r="BA51" s="563"/>
      <c r="BB51" s="563"/>
      <c r="BC51" s="564"/>
      <c r="BD51" s="39"/>
    </row>
    <row r="52" spans="2:64" ht="15" customHeight="1">
      <c r="B52" s="585" t="s">
        <v>149</v>
      </c>
      <c r="C52" s="586"/>
      <c r="D52" s="586"/>
      <c r="E52" s="586"/>
      <c r="F52" s="586"/>
      <c r="G52" s="586"/>
      <c r="H52" s="586"/>
      <c r="I52" s="586"/>
      <c r="J52" s="586"/>
      <c r="K52" s="587"/>
      <c r="L52" s="565" t="s">
        <v>322</v>
      </c>
      <c r="M52" s="566"/>
      <c r="N52" s="566"/>
      <c r="O52" s="566"/>
      <c r="P52" s="566"/>
      <c r="Q52" s="566"/>
      <c r="R52" s="566"/>
      <c r="S52" s="566"/>
      <c r="T52" s="566"/>
      <c r="U52" s="566"/>
      <c r="V52" s="566"/>
      <c r="W52" s="566"/>
      <c r="X52" s="566"/>
      <c r="Y52" s="566"/>
      <c r="Z52" s="566"/>
      <c r="AA52" s="566"/>
      <c r="AB52" s="566"/>
      <c r="AC52" s="566"/>
      <c r="AD52" s="566"/>
      <c r="AE52" s="566"/>
      <c r="AF52" s="566"/>
      <c r="AG52" s="566"/>
      <c r="AH52" s="566"/>
      <c r="AI52" s="566"/>
      <c r="AJ52" s="566"/>
      <c r="AK52" s="566"/>
      <c r="AL52" s="566"/>
      <c r="AM52" s="566"/>
      <c r="AN52" s="566"/>
      <c r="AO52" s="182"/>
      <c r="AP52" s="182"/>
      <c r="AQ52" s="182" t="s">
        <v>150</v>
      </c>
      <c r="AR52" s="182"/>
      <c r="AS52" s="182"/>
      <c r="AT52" s="182"/>
      <c r="AU52" s="182"/>
      <c r="AV52" s="182" t="s">
        <v>151</v>
      </c>
      <c r="AW52" s="182"/>
      <c r="AX52" s="182"/>
      <c r="AY52" s="181"/>
      <c r="AZ52" s="181"/>
      <c r="BA52" s="181"/>
      <c r="BB52" s="181"/>
      <c r="BC52" s="183"/>
    </row>
    <row r="53" spans="2:64" ht="15" customHeight="1">
      <c r="B53" s="579"/>
      <c r="C53" s="580"/>
      <c r="D53" s="580"/>
      <c r="E53" s="580"/>
      <c r="F53" s="580"/>
      <c r="G53" s="580"/>
      <c r="H53" s="580"/>
      <c r="I53" s="580"/>
      <c r="J53" s="580"/>
      <c r="K53" s="581"/>
      <c r="L53" s="567" t="s">
        <v>323</v>
      </c>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184"/>
      <c r="AP53" s="184"/>
      <c r="AQ53" s="184" t="s">
        <v>150</v>
      </c>
      <c r="AR53" s="184"/>
      <c r="AS53" s="184"/>
      <c r="AT53" s="184"/>
      <c r="AU53" s="184"/>
      <c r="AV53" s="184" t="s">
        <v>151</v>
      </c>
      <c r="AW53" s="184"/>
      <c r="AX53" s="184"/>
      <c r="AY53" s="185"/>
      <c r="AZ53" s="185"/>
      <c r="BA53" s="185"/>
      <c r="BB53" s="185"/>
      <c r="BC53" s="186"/>
      <c r="BF53" s="65"/>
    </row>
    <row r="54" spans="2:64" ht="18" customHeight="1">
      <c r="B54" s="573" t="s">
        <v>386</v>
      </c>
      <c r="C54" s="574"/>
      <c r="D54" s="574"/>
      <c r="E54" s="574"/>
      <c r="F54" s="574"/>
      <c r="G54" s="574"/>
      <c r="H54" s="574"/>
      <c r="I54" s="574"/>
      <c r="J54" s="574"/>
      <c r="K54" s="575"/>
      <c r="L54" s="298"/>
      <c r="M54" s="299"/>
      <c r="N54" s="299" t="s">
        <v>210</v>
      </c>
      <c r="O54" s="299"/>
      <c r="P54" s="299"/>
      <c r="Q54" s="300"/>
      <c r="R54" s="300"/>
      <c r="S54" s="300"/>
      <c r="T54" s="307"/>
      <c r="U54" s="307" t="s">
        <v>384</v>
      </c>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2"/>
      <c r="BC54" s="303"/>
      <c r="BF54" s="65"/>
    </row>
    <row r="55" spans="2:64" ht="18" customHeight="1">
      <c r="B55" s="576"/>
      <c r="C55" s="577"/>
      <c r="D55" s="577"/>
      <c r="E55" s="577"/>
      <c r="F55" s="577"/>
      <c r="G55" s="577"/>
      <c r="H55" s="577"/>
      <c r="I55" s="577"/>
      <c r="J55" s="577"/>
      <c r="K55" s="578"/>
      <c r="L55" s="304"/>
      <c r="M55" s="305"/>
      <c r="N55" s="305" t="s">
        <v>211</v>
      </c>
      <c r="O55" s="305"/>
      <c r="P55" s="305"/>
      <c r="Q55" s="306"/>
      <c r="R55" s="306"/>
      <c r="S55" s="306"/>
      <c r="T55" s="308"/>
      <c r="U55" s="308" t="s">
        <v>385</v>
      </c>
      <c r="V55" s="296"/>
      <c r="W55" s="296"/>
      <c r="X55" s="296"/>
      <c r="Y55" s="296"/>
      <c r="Z55" s="296"/>
      <c r="AA55" s="296"/>
      <c r="AB55" s="296"/>
      <c r="AC55" s="296"/>
      <c r="AD55" s="296"/>
      <c r="AE55" s="296"/>
      <c r="AF55" s="296"/>
      <c r="AG55" s="296"/>
      <c r="AH55" s="296"/>
      <c r="AI55" s="296"/>
      <c r="AJ55" s="296"/>
      <c r="AK55" s="296"/>
      <c r="AL55" s="296"/>
      <c r="AM55" s="296"/>
      <c r="AN55" s="296"/>
      <c r="AO55" s="296"/>
      <c r="AP55" s="296"/>
      <c r="AQ55" s="296"/>
      <c r="AR55" s="296"/>
      <c r="AS55" s="296"/>
      <c r="AT55" s="296"/>
      <c r="AU55" s="296"/>
      <c r="AV55" s="296"/>
      <c r="AW55" s="296"/>
      <c r="AX55" s="296"/>
      <c r="AY55" s="296"/>
      <c r="AZ55" s="296"/>
      <c r="BA55" s="296"/>
      <c r="BB55" s="295"/>
      <c r="BC55" s="297"/>
      <c r="BF55" s="65"/>
    </row>
    <row r="56" spans="2:64" ht="37.5" customHeight="1">
      <c r="B56" s="579" t="s">
        <v>387</v>
      </c>
      <c r="C56" s="580"/>
      <c r="D56" s="580"/>
      <c r="E56" s="580"/>
      <c r="F56" s="580"/>
      <c r="G56" s="580"/>
      <c r="H56" s="580"/>
      <c r="I56" s="580"/>
      <c r="J56" s="580"/>
      <c r="K56" s="581"/>
      <c r="L56" s="582"/>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3"/>
      <c r="AY56" s="583"/>
      <c r="AZ56" s="583"/>
      <c r="BA56" s="583"/>
      <c r="BB56" s="583"/>
      <c r="BC56" s="584"/>
    </row>
  </sheetData>
  <sheetProtection sheet="1" objects="1" scenarios="1" selectLockedCells="1"/>
  <mergeCells count="261">
    <mergeCell ref="B54:K55"/>
    <mergeCell ref="B56:K56"/>
    <mergeCell ref="L56:BC56"/>
    <mergeCell ref="B52:K53"/>
    <mergeCell ref="AN36:AR36"/>
    <mergeCell ref="AS36:BC36"/>
    <mergeCell ref="AS44:BC44"/>
    <mergeCell ref="B24:G26"/>
    <mergeCell ref="B27:G29"/>
    <mergeCell ref="B40:G41"/>
    <mergeCell ref="B42:G42"/>
    <mergeCell ref="B43:G44"/>
    <mergeCell ref="H44:L44"/>
    <mergeCell ref="X42:AM42"/>
    <mergeCell ref="B48:BC48"/>
    <mergeCell ref="B45:G45"/>
    <mergeCell ref="H45:W45"/>
    <mergeCell ref="X45:AM45"/>
    <mergeCell ref="AN45:BC45"/>
    <mergeCell ref="B46:G46"/>
    <mergeCell ref="H43:W43"/>
    <mergeCell ref="X43:AM43"/>
    <mergeCell ref="AN43:BC43"/>
    <mergeCell ref="J46:W46"/>
    <mergeCell ref="AC44:AM44"/>
    <mergeCell ref="AN44:AR44"/>
    <mergeCell ref="Z19:AM19"/>
    <mergeCell ref="Z20:AE20"/>
    <mergeCell ref="Z21:AM21"/>
    <mergeCell ref="Z23:AM23"/>
    <mergeCell ref="Z39:AM39"/>
    <mergeCell ref="H30:I30"/>
    <mergeCell ref="J30:L30"/>
    <mergeCell ref="H37:I37"/>
    <mergeCell ref="J37:O37"/>
    <mergeCell ref="H38:I38"/>
    <mergeCell ref="J38:L38"/>
    <mergeCell ref="H39:I39"/>
    <mergeCell ref="J39:W39"/>
    <mergeCell ref="M36:W36"/>
    <mergeCell ref="X36:AB36"/>
    <mergeCell ref="AC36:AM36"/>
    <mergeCell ref="AC38:AG38"/>
    <mergeCell ref="AI38:AJ38"/>
    <mergeCell ref="AK38:AM38"/>
    <mergeCell ref="H33:W33"/>
    <mergeCell ref="X33:AM33"/>
    <mergeCell ref="H27:W27"/>
    <mergeCell ref="B39:G39"/>
    <mergeCell ref="B49:BC49"/>
    <mergeCell ref="B51:K51"/>
    <mergeCell ref="L51:BC51"/>
    <mergeCell ref="L52:AN52"/>
    <mergeCell ref="L53:AN53"/>
    <mergeCell ref="X39:Y39"/>
    <mergeCell ref="H40:W40"/>
    <mergeCell ref="X40:AM40"/>
    <mergeCell ref="AN40:BC40"/>
    <mergeCell ref="H41:W41"/>
    <mergeCell ref="X41:AM41"/>
    <mergeCell ref="AN41:BC41"/>
    <mergeCell ref="H42:W42"/>
    <mergeCell ref="AN39:AO39"/>
    <mergeCell ref="AP39:BC39"/>
    <mergeCell ref="AN46:AO46"/>
    <mergeCell ref="AP46:BC46"/>
    <mergeCell ref="AN42:BC42"/>
    <mergeCell ref="X46:Y46"/>
    <mergeCell ref="Z46:AM46"/>
    <mergeCell ref="H46:I46"/>
    <mergeCell ref="M44:W44"/>
    <mergeCell ref="X44:AB44"/>
    <mergeCell ref="B38:G38"/>
    <mergeCell ref="M38:Q38"/>
    <mergeCell ref="S38:T38"/>
    <mergeCell ref="U38:W38"/>
    <mergeCell ref="B37:G37"/>
    <mergeCell ref="H36:L36"/>
    <mergeCell ref="H35:W35"/>
    <mergeCell ref="X35:AM35"/>
    <mergeCell ref="AN35:BC35"/>
    <mergeCell ref="B34:G36"/>
    <mergeCell ref="AS38:AW38"/>
    <mergeCell ref="AY38:AZ38"/>
    <mergeCell ref="BA38:BC38"/>
    <mergeCell ref="X37:Y37"/>
    <mergeCell ref="Z37:AE37"/>
    <mergeCell ref="X38:Y38"/>
    <mergeCell ref="Z38:AB38"/>
    <mergeCell ref="AN37:AO37"/>
    <mergeCell ref="AP37:AU37"/>
    <mergeCell ref="AN38:AO38"/>
    <mergeCell ref="AP38:AR38"/>
    <mergeCell ref="AN33:BC33"/>
    <mergeCell ref="H34:W34"/>
    <mergeCell ref="B30:G30"/>
    <mergeCell ref="X34:AM34"/>
    <mergeCell ref="M30:Q30"/>
    <mergeCell ref="S30:T30"/>
    <mergeCell ref="U30:W30"/>
    <mergeCell ref="AS30:AW30"/>
    <mergeCell ref="AY30:AZ30"/>
    <mergeCell ref="H31:W31"/>
    <mergeCell ref="X31:AM31"/>
    <mergeCell ref="AN31:BC31"/>
    <mergeCell ref="H32:W32"/>
    <mergeCell ref="X32:AM32"/>
    <mergeCell ref="AN32:BC32"/>
    <mergeCell ref="AC30:AG30"/>
    <mergeCell ref="AI30:AJ30"/>
    <mergeCell ref="AK30:AM30"/>
    <mergeCell ref="B31:G33"/>
    <mergeCell ref="AN30:AO30"/>
    <mergeCell ref="AP30:AR30"/>
    <mergeCell ref="AN34:BC34"/>
    <mergeCell ref="AN27:BC27"/>
    <mergeCell ref="H28:W28"/>
    <mergeCell ref="X28:AM28"/>
    <mergeCell ref="AN28:BC28"/>
    <mergeCell ref="BA30:BC30"/>
    <mergeCell ref="X30:Y30"/>
    <mergeCell ref="Z30:AB30"/>
    <mergeCell ref="H29:W29"/>
    <mergeCell ref="X29:AB29"/>
    <mergeCell ref="AC29:AM29"/>
    <mergeCell ref="AN29:AR29"/>
    <mergeCell ref="AS29:BC29"/>
    <mergeCell ref="X27:AM27"/>
    <mergeCell ref="X24:AM24"/>
    <mergeCell ref="AN24:BC24"/>
    <mergeCell ref="H25:W25"/>
    <mergeCell ref="X25:AM25"/>
    <mergeCell ref="AN25:BC25"/>
    <mergeCell ref="H26:W26"/>
    <mergeCell ref="X26:AM26"/>
    <mergeCell ref="AN26:BC26"/>
    <mergeCell ref="B23:G23"/>
    <mergeCell ref="X23:Y23"/>
    <mergeCell ref="AN23:AO23"/>
    <mergeCell ref="AP23:BC23"/>
    <mergeCell ref="H24:W24"/>
    <mergeCell ref="AI22:AJ22"/>
    <mergeCell ref="AK22:AM22"/>
    <mergeCell ref="AS22:AW22"/>
    <mergeCell ref="AY22:AZ22"/>
    <mergeCell ref="BA22:BC22"/>
    <mergeCell ref="B22:G22"/>
    <mergeCell ref="AC22:AG22"/>
    <mergeCell ref="Z22:AB22"/>
    <mergeCell ref="X22:Y22"/>
    <mergeCell ref="AN22:AO22"/>
    <mergeCell ref="AP22:AR22"/>
    <mergeCell ref="B21:G21"/>
    <mergeCell ref="B20:G20"/>
    <mergeCell ref="X20:Y20"/>
    <mergeCell ref="X21:Y21"/>
    <mergeCell ref="AM18:AS18"/>
    <mergeCell ref="AT18:AV18"/>
    <mergeCell ref="AW18:AX18"/>
    <mergeCell ref="B19:G19"/>
    <mergeCell ref="B18:G18"/>
    <mergeCell ref="H18:I18"/>
    <mergeCell ref="J18:L18"/>
    <mergeCell ref="M18:S18"/>
    <mergeCell ref="T18:V18"/>
    <mergeCell ref="AB18:AL18"/>
    <mergeCell ref="X19:Y19"/>
    <mergeCell ref="AN19:AO19"/>
    <mergeCell ref="AP19:BC19"/>
    <mergeCell ref="AN20:AO20"/>
    <mergeCell ref="AP20:AU20"/>
    <mergeCell ref="AN21:AO21"/>
    <mergeCell ref="AP21:BC21"/>
    <mergeCell ref="B15:G15"/>
    <mergeCell ref="B16:G16"/>
    <mergeCell ref="W17:AA17"/>
    <mergeCell ref="AC17:AD17"/>
    <mergeCell ref="AE17:AG17"/>
    <mergeCell ref="AL17:BA17"/>
    <mergeCell ref="B17:G17"/>
    <mergeCell ref="H17:I17"/>
    <mergeCell ref="J17:L17"/>
    <mergeCell ref="M17:N17"/>
    <mergeCell ref="O17:Q17"/>
    <mergeCell ref="S17:V17"/>
    <mergeCell ref="H15:W15"/>
    <mergeCell ref="X15:AM15"/>
    <mergeCell ref="AN15:BC15"/>
    <mergeCell ref="M16:N16"/>
    <mergeCell ref="O16:P16"/>
    <mergeCell ref="Q16:R16"/>
    <mergeCell ref="S16:T16"/>
    <mergeCell ref="U16:W16"/>
    <mergeCell ref="AS16:AT16"/>
    <mergeCell ref="AU16:AV16"/>
    <mergeCell ref="AW16:AX16"/>
    <mergeCell ref="AY16:AZ16"/>
    <mergeCell ref="BA16:BC16"/>
    <mergeCell ref="AC16:AD16"/>
    <mergeCell ref="AE16:AF16"/>
    <mergeCell ref="AG16:AH16"/>
    <mergeCell ref="AI16:AJ16"/>
    <mergeCell ref="AK16:AM16"/>
    <mergeCell ref="K16:L16"/>
    <mergeCell ref="AA16:AB16"/>
    <mergeCell ref="AQ16:AR16"/>
    <mergeCell ref="AB14:AG14"/>
    <mergeCell ref="AR14:AW14"/>
    <mergeCell ref="AN11:AT11"/>
    <mergeCell ref="AU11:BC11"/>
    <mergeCell ref="H12:K12"/>
    <mergeCell ref="L12:R12"/>
    <mergeCell ref="S12:Y12"/>
    <mergeCell ref="Z12:AF12"/>
    <mergeCell ref="AG12:AM12"/>
    <mergeCell ref="AN12:AT12"/>
    <mergeCell ref="AU12:BC12"/>
    <mergeCell ref="L9:AF9"/>
    <mergeCell ref="AG9:AT9"/>
    <mergeCell ref="AU9:BC10"/>
    <mergeCell ref="L10:R10"/>
    <mergeCell ref="S10:Y10"/>
    <mergeCell ref="Z10:AF10"/>
    <mergeCell ref="AG10:AM10"/>
    <mergeCell ref="AN10:AT10"/>
    <mergeCell ref="B11:G13"/>
    <mergeCell ref="H11:K11"/>
    <mergeCell ref="L11:R11"/>
    <mergeCell ref="S11:Y11"/>
    <mergeCell ref="Z11:AF11"/>
    <mergeCell ref="AG11:AM11"/>
    <mergeCell ref="H13:K13"/>
    <mergeCell ref="L13:R13"/>
    <mergeCell ref="S13:Y13"/>
    <mergeCell ref="Z13:AF13"/>
    <mergeCell ref="AG13:AM13"/>
    <mergeCell ref="AN13:AT13"/>
    <mergeCell ref="AU13:BC13"/>
    <mergeCell ref="B9:K10"/>
    <mergeCell ref="B1:BC1"/>
    <mergeCell ref="B2:M2"/>
    <mergeCell ref="AP2:BC2"/>
    <mergeCell ref="B3:BC3"/>
    <mergeCell ref="B4:K4"/>
    <mergeCell ref="L4:AF4"/>
    <mergeCell ref="AG4:AM4"/>
    <mergeCell ref="AN4:BC4"/>
    <mergeCell ref="B7:K7"/>
    <mergeCell ref="L7:AF7"/>
    <mergeCell ref="AG7:AM7"/>
    <mergeCell ref="AN7:BC7"/>
    <mergeCell ref="B8:K8"/>
    <mergeCell ref="L8:AF8"/>
    <mergeCell ref="AG8:AM8"/>
    <mergeCell ref="AN8:BC8"/>
    <mergeCell ref="B5:K5"/>
    <mergeCell ref="L5:AF5"/>
    <mergeCell ref="AG5:AM5"/>
    <mergeCell ref="AN5:BC5"/>
    <mergeCell ref="B6:K6"/>
    <mergeCell ref="L6:BC6"/>
  </mergeCells>
  <phoneticPr fontId="7"/>
  <conditionalFormatting sqref="L11:AT12">
    <cfRule type="expression" dxfId="146" priority="30">
      <formula>ISFORMURA("+L11:AT12")</formula>
    </cfRule>
  </conditionalFormatting>
  <conditionalFormatting sqref="M17:N17 AL17:BA17">
    <cfRule type="notContainsBlanks" dxfId="145" priority="25">
      <formula>LEN(TRIM(M17))&gt;0</formula>
    </cfRule>
  </conditionalFormatting>
  <conditionalFormatting sqref="T18:V18">
    <cfRule type="notContainsBlanks" dxfId="137" priority="23">
      <formula>LEN(TRIM(T18))&gt;0</formula>
    </cfRule>
  </conditionalFormatting>
  <conditionalFormatting sqref="W17:AA17 AC17:AD17">
    <cfRule type="notContainsBlanks" dxfId="134" priority="26">
      <formula>LEN(TRIM(W17))&gt;0</formula>
    </cfRule>
  </conditionalFormatting>
  <conditionalFormatting sqref="AC22:AG22 AI22:AJ22 AC30:AG30 AI30:AJ30 M38:Q38 S38:T38 AS22:AW22 AY22:AZ22 AS30:AW30 AY30:AZ30 AC38:AG38 AI38:AJ38 AS38:AW38 AY38:AZ38 L4:AF4 AN4:BC4 AA16:AB16 AE16:AF16 AI16:AJ16 AQ16:AR16 AU16:AV16 AY16:AZ16 M30:Q30 S30:T30">
    <cfRule type="containsBlanks" dxfId="133" priority="5">
      <formula>LEN(TRIM(L4))=0</formula>
    </cfRule>
  </conditionalFormatting>
  <conditionalFormatting sqref="AF20:AM20 AC22:AG22 AI22:AJ22 AC30:AG30 AI30:AJ30 P37:W37 M38:Q38 S38:T38">
    <cfRule type="expression" dxfId="132" priority="4">
      <formula>$AA$16=0</formula>
    </cfRule>
  </conditionalFormatting>
  <conditionalFormatting sqref="AN8:BC8">
    <cfRule type="containsBlanks" dxfId="129" priority="32">
      <formula>LEN(TRIM(AN8))=0</formula>
    </cfRule>
  </conditionalFormatting>
  <conditionalFormatting sqref="AT18:AV18">
    <cfRule type="notContainsBlanks" dxfId="126" priority="21">
      <formula>LEN(TRIM(AT18))&gt;0</formula>
    </cfRule>
  </conditionalFormatting>
  <conditionalFormatting sqref="AV20:BC20 AS22:AW22 AY22:AZ22 AS30:AW30 AY30:AZ30 AF37:AM37 AC38:AG38 AI38:AJ38">
    <cfRule type="expression" dxfId="124" priority="3">
      <formula>$AQ$16=0</formula>
    </cfRule>
  </conditionalFormatting>
  <dataValidations count="6">
    <dataValidation type="list" errorStyle="warning" allowBlank="1" showInputMessage="1" showErrorMessage="1" errorTitle="入力確認" error="リストにない名称が入力されました。" sqref="W17:AA17" xr:uid="{00000000-0002-0000-0100-000002000000}">
      <formula1>"　,小型,中型,大型,マイクロ,その他"</formula1>
    </dataValidation>
    <dataValidation imeMode="halfAlpha" allowBlank="1" showInputMessage="1" showErrorMessage="1" sqref="AT18:AV18 S30:T30 T18:V18 AI22:AJ22 S38:T38 AI38:AJ38 AI30:AJ30 AY22:AZ22 AY38:AZ38 AY30:AZ30" xr:uid="{00000000-0002-0000-0100-000003000000}"/>
    <dataValidation type="list" errorStyle="warning" imeMode="halfAlpha" allowBlank="1" showInputMessage="1" showErrorMessage="1" errorTitle="入力確認" error="10台を超える数字が入力されました。" sqref="AC17:AD17" xr:uid="{5F2F421D-E6DC-4AA2-AAA2-2FD641EF6AD7}">
      <formula1>"　,1,2,3,4,5,6,7,8,9,10"</formula1>
    </dataValidation>
    <dataValidation type="list" errorStyle="warning" imeMode="halfAlpha" allowBlank="1" showInputMessage="1" showErrorMessage="1" errorTitle="入力確認" error="10台を超える数字が入力されました。" sqref="M17:N17" xr:uid="{CE8263A8-4E40-4B85-A114-92E2D334D4FD}">
      <formula1>"　,1,2,3,4,5,6,7,8,9,10"</formula1>
    </dataValidation>
    <dataValidation type="list" errorStyle="warning" allowBlank="1" showInputMessage="1" showErrorMessage="1" errorTitle="入力確認" error="リストにない名称が入力されました。" sqref="AC22:AG22 AS22:AW22" xr:uid="{B958774C-F273-4ACB-8CAA-97865A67ABEB}">
      <formula1>"　,－,舎・ご飯,舎・パン,ア・ホットサンド,ア・カートン,持参"</formula1>
    </dataValidation>
    <dataValidation type="list" errorStyle="warning" allowBlank="1" showInputMessage="1" showErrorMessage="1" errorTitle="入力確認" error="リストにない名称が入力されました。" sqref="M30:Q30 AC30:AG30 AS30:AW30 M38:Q38 AC38:AG38 AS38:AW38" xr:uid="{3B4BF078-272D-4034-A65E-B6FBFFE43638}">
      <formula1>"　,－,持参,舎食,幕の内,むすび,野・カレー,ア・ピザ,ア・ホットサンド,ア・カートン,特・ダッチ,特・そうめん,特・ポンポラ,特・BBQ,特・焚火台"</formula1>
    </dataValidation>
  </dataValidations>
  <pageMargins left="0.78740157480314965" right="0.39370078740157483" top="0.39370078740157483" bottom="0.19685039370078741" header="0.11811023622047245" footer="0.11811023622047245"/>
  <pageSetup paperSize="9" scale="86" orientation="portrait" r:id="rId1"/>
  <colBreaks count="1" manualBreakCount="1">
    <brk id="27" max="1048575" man="1"/>
  </colBreaks>
  <ignoredErrors>
    <ignoredError sqref="AB14 AR1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28575</xdr:colOff>
                    <xdr:row>15</xdr:row>
                    <xdr:rowOff>200025</xdr:rowOff>
                  </from>
                  <to>
                    <xdr:col>9</xdr:col>
                    <xdr:colOff>28575</xdr:colOff>
                    <xdr:row>17</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16</xdr:col>
                    <xdr:colOff>57150</xdr:colOff>
                    <xdr:row>15</xdr:row>
                    <xdr:rowOff>200025</xdr:rowOff>
                  </from>
                  <to>
                    <xdr:col>18</xdr:col>
                    <xdr:colOff>66675</xdr:colOff>
                    <xdr:row>17</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xdr:col>
                    <xdr:colOff>28575</xdr:colOff>
                    <xdr:row>16</xdr:row>
                    <xdr:rowOff>209550</xdr:rowOff>
                  </from>
                  <to>
                    <xdr:col>9</xdr:col>
                    <xdr:colOff>19050</xdr:colOff>
                    <xdr:row>18</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25</xdr:col>
                    <xdr:colOff>28575</xdr:colOff>
                    <xdr:row>16</xdr:row>
                    <xdr:rowOff>209550</xdr:rowOff>
                  </from>
                  <to>
                    <xdr:col>27</xdr:col>
                    <xdr:colOff>19050</xdr:colOff>
                    <xdr:row>18</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31</xdr:col>
                    <xdr:colOff>19050</xdr:colOff>
                    <xdr:row>19</xdr:row>
                    <xdr:rowOff>19050</xdr:rowOff>
                  </from>
                  <to>
                    <xdr:col>32</xdr:col>
                    <xdr:colOff>104775</xdr:colOff>
                    <xdr:row>19</xdr:row>
                    <xdr:rowOff>190500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35</xdr:col>
                    <xdr:colOff>28575</xdr:colOff>
                    <xdr:row>19</xdr:row>
                    <xdr:rowOff>19050</xdr:rowOff>
                  </from>
                  <to>
                    <xdr:col>36</xdr:col>
                    <xdr:colOff>114300</xdr:colOff>
                    <xdr:row>19</xdr:row>
                    <xdr:rowOff>190500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47</xdr:col>
                    <xdr:colOff>19050</xdr:colOff>
                    <xdr:row>19</xdr:row>
                    <xdr:rowOff>19050</xdr:rowOff>
                  </from>
                  <to>
                    <xdr:col>48</xdr:col>
                    <xdr:colOff>104775</xdr:colOff>
                    <xdr:row>19</xdr:row>
                    <xdr:rowOff>190500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51</xdr:col>
                    <xdr:colOff>28575</xdr:colOff>
                    <xdr:row>19</xdr:row>
                    <xdr:rowOff>19050</xdr:rowOff>
                  </from>
                  <to>
                    <xdr:col>52</xdr:col>
                    <xdr:colOff>114300</xdr:colOff>
                    <xdr:row>19</xdr:row>
                    <xdr:rowOff>190500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47</xdr:col>
                    <xdr:colOff>19050</xdr:colOff>
                    <xdr:row>19</xdr:row>
                    <xdr:rowOff>19050</xdr:rowOff>
                  </from>
                  <to>
                    <xdr:col>48</xdr:col>
                    <xdr:colOff>104775</xdr:colOff>
                    <xdr:row>19</xdr:row>
                    <xdr:rowOff>190500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51</xdr:col>
                    <xdr:colOff>28575</xdr:colOff>
                    <xdr:row>19</xdr:row>
                    <xdr:rowOff>19050</xdr:rowOff>
                  </from>
                  <to>
                    <xdr:col>52</xdr:col>
                    <xdr:colOff>114300</xdr:colOff>
                    <xdr:row>19</xdr:row>
                    <xdr:rowOff>190500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15</xdr:col>
                    <xdr:colOff>57150</xdr:colOff>
                    <xdr:row>36</xdr:row>
                    <xdr:rowOff>19050</xdr:rowOff>
                  </from>
                  <to>
                    <xdr:col>17</xdr:col>
                    <xdr:colOff>9525</xdr:colOff>
                    <xdr:row>36</xdr:row>
                    <xdr:rowOff>190500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19</xdr:col>
                    <xdr:colOff>38100</xdr:colOff>
                    <xdr:row>36</xdr:row>
                    <xdr:rowOff>19050</xdr:rowOff>
                  </from>
                  <to>
                    <xdr:col>20</xdr:col>
                    <xdr:colOff>123825</xdr:colOff>
                    <xdr:row>36</xdr:row>
                    <xdr:rowOff>190500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31</xdr:col>
                    <xdr:colOff>57150</xdr:colOff>
                    <xdr:row>36</xdr:row>
                    <xdr:rowOff>28575</xdr:rowOff>
                  </from>
                  <to>
                    <xdr:col>33</xdr:col>
                    <xdr:colOff>9525</xdr:colOff>
                    <xdr:row>36</xdr:row>
                    <xdr:rowOff>200025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35</xdr:col>
                    <xdr:colOff>47625</xdr:colOff>
                    <xdr:row>36</xdr:row>
                    <xdr:rowOff>19050</xdr:rowOff>
                  </from>
                  <to>
                    <xdr:col>37</xdr:col>
                    <xdr:colOff>0</xdr:colOff>
                    <xdr:row>36</xdr:row>
                    <xdr:rowOff>190500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12</xdr:col>
                    <xdr:colOff>19050</xdr:colOff>
                    <xdr:row>52</xdr:row>
                    <xdr:rowOff>295275</xdr:rowOff>
                  </from>
                  <to>
                    <xdr:col>13</xdr:col>
                    <xdr:colOff>114300</xdr:colOff>
                    <xdr:row>53</xdr:row>
                    <xdr:rowOff>171450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17</xdr:col>
                    <xdr:colOff>19050</xdr:colOff>
                    <xdr:row>52</xdr:row>
                    <xdr:rowOff>295275</xdr:rowOff>
                  </from>
                  <to>
                    <xdr:col>18</xdr:col>
                    <xdr:colOff>104775</xdr:colOff>
                    <xdr:row>53</xdr:row>
                    <xdr:rowOff>171450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47</xdr:col>
                    <xdr:colOff>57150</xdr:colOff>
                    <xdr:row>36</xdr:row>
                    <xdr:rowOff>28575</xdr:rowOff>
                  </from>
                  <to>
                    <xdr:col>49</xdr:col>
                    <xdr:colOff>9525</xdr:colOff>
                    <xdr:row>36</xdr:row>
                    <xdr:rowOff>200025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51</xdr:col>
                    <xdr:colOff>47625</xdr:colOff>
                    <xdr:row>36</xdr:row>
                    <xdr:rowOff>19050</xdr:rowOff>
                  </from>
                  <to>
                    <xdr:col>53</xdr:col>
                    <xdr:colOff>0</xdr:colOff>
                    <xdr:row>36</xdr:row>
                    <xdr:rowOff>190500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17</xdr:col>
                    <xdr:colOff>57150</xdr:colOff>
                    <xdr:row>17</xdr:row>
                    <xdr:rowOff>209550</xdr:rowOff>
                  </from>
                  <to>
                    <xdr:col>19</xdr:col>
                    <xdr:colOff>47625</xdr:colOff>
                    <xdr:row>19</xdr:row>
                    <xdr:rowOff>19050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13</xdr:col>
                    <xdr:colOff>76200</xdr:colOff>
                    <xdr:row>19</xdr:row>
                    <xdr:rowOff>28575</xdr:rowOff>
                  </from>
                  <to>
                    <xdr:col>15</xdr:col>
                    <xdr:colOff>38100</xdr:colOff>
                    <xdr:row>19</xdr:row>
                    <xdr:rowOff>190500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17</xdr:col>
                    <xdr:colOff>57150</xdr:colOff>
                    <xdr:row>19</xdr:row>
                    <xdr:rowOff>28575</xdr:rowOff>
                  </from>
                  <to>
                    <xdr:col>19</xdr:col>
                    <xdr:colOff>19050</xdr:colOff>
                    <xdr:row>19</xdr:row>
                    <xdr:rowOff>200025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13</xdr:col>
                    <xdr:colOff>76200</xdr:colOff>
                    <xdr:row>21</xdr:row>
                    <xdr:rowOff>19050</xdr:rowOff>
                  </from>
                  <to>
                    <xdr:col>15</xdr:col>
                    <xdr:colOff>38100</xdr:colOff>
                    <xdr:row>21</xdr:row>
                    <xdr:rowOff>180975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17</xdr:col>
                    <xdr:colOff>57150</xdr:colOff>
                    <xdr:row>21</xdr:row>
                    <xdr:rowOff>19050</xdr:rowOff>
                  </from>
                  <to>
                    <xdr:col>19</xdr:col>
                    <xdr:colOff>9525</xdr:colOff>
                    <xdr:row>21</xdr:row>
                    <xdr:rowOff>180975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16</xdr:col>
                    <xdr:colOff>19050</xdr:colOff>
                    <xdr:row>22</xdr:row>
                    <xdr:rowOff>28575</xdr:rowOff>
                  </from>
                  <to>
                    <xdr:col>18</xdr:col>
                    <xdr:colOff>19050</xdr:colOff>
                    <xdr:row>22</xdr:row>
                    <xdr:rowOff>171450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19</xdr:col>
                    <xdr:colOff>85725</xdr:colOff>
                    <xdr:row>22</xdr:row>
                    <xdr:rowOff>19050</xdr:rowOff>
                  </from>
                  <to>
                    <xdr:col>21</xdr:col>
                    <xdr:colOff>38100</xdr:colOff>
                    <xdr:row>22</xdr:row>
                    <xdr:rowOff>190500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13</xdr:col>
                    <xdr:colOff>76200</xdr:colOff>
                    <xdr:row>17</xdr:row>
                    <xdr:rowOff>219075</xdr:rowOff>
                  </from>
                  <to>
                    <xdr:col>15</xdr:col>
                    <xdr:colOff>66675</xdr:colOff>
                    <xdr:row>19</xdr:row>
                    <xdr:rowOff>19050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13</xdr:col>
                    <xdr:colOff>76200</xdr:colOff>
                    <xdr:row>20</xdr:row>
                    <xdr:rowOff>28575</xdr:rowOff>
                  </from>
                  <to>
                    <xdr:col>15</xdr:col>
                    <xdr:colOff>38100</xdr:colOff>
                    <xdr:row>20</xdr:row>
                    <xdr:rowOff>190500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17</xdr:col>
                    <xdr:colOff>66675</xdr:colOff>
                    <xdr:row>20</xdr:row>
                    <xdr:rowOff>28575</xdr:rowOff>
                  </from>
                  <to>
                    <xdr:col>19</xdr:col>
                    <xdr:colOff>19050</xdr:colOff>
                    <xdr:row>20</xdr:row>
                    <xdr:rowOff>190500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39</xdr:col>
                    <xdr:colOff>9525</xdr:colOff>
                    <xdr:row>2</xdr:row>
                    <xdr:rowOff>228600</xdr:rowOff>
                  </from>
                  <to>
                    <xdr:col>40</xdr:col>
                    <xdr:colOff>123825</xdr:colOff>
                    <xdr:row>4</xdr:row>
                    <xdr:rowOff>9525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46</xdr:col>
                    <xdr:colOff>123825</xdr:colOff>
                    <xdr:row>2</xdr:row>
                    <xdr:rowOff>219075</xdr:rowOff>
                  </from>
                  <to>
                    <xdr:col>48</xdr:col>
                    <xdr:colOff>95250</xdr:colOff>
                    <xdr:row>4</xdr:row>
                    <xdr:rowOff>0</xdr:rowOff>
                  </to>
                </anchor>
              </controlPr>
            </control>
          </mc:Choice>
        </mc:AlternateContent>
        <mc:AlternateContent xmlns:mc="http://schemas.openxmlformats.org/markup-compatibility/2006">
          <mc:Choice Requires="x14">
            <control shapeId="8225" r:id="rId34" name="Check Box 33">
              <controlPr defaultSize="0" autoFill="0" autoLine="0" autoPict="0">
                <anchor moveWithCells="1">
                  <from>
                    <xdr:col>17</xdr:col>
                    <xdr:colOff>95250</xdr:colOff>
                    <xdr:row>21</xdr:row>
                    <xdr:rowOff>19050</xdr:rowOff>
                  </from>
                  <to>
                    <xdr:col>19</xdr:col>
                    <xdr:colOff>57150</xdr:colOff>
                    <xdr:row>21</xdr:row>
                    <xdr:rowOff>180975</xdr:rowOff>
                  </to>
                </anchor>
              </controlPr>
            </control>
          </mc:Choice>
        </mc:AlternateContent>
        <mc:AlternateContent xmlns:mc="http://schemas.openxmlformats.org/markup-compatibility/2006">
          <mc:Choice Requires="x14">
            <control shapeId="8226" r:id="rId35" name="Check Box 34">
              <controlPr defaultSize="0" autoFill="0" autoLine="0" autoPict="0">
                <anchor moveWithCells="1">
                  <from>
                    <xdr:col>13</xdr:col>
                    <xdr:colOff>85725</xdr:colOff>
                    <xdr:row>18</xdr:row>
                    <xdr:rowOff>28575</xdr:rowOff>
                  </from>
                  <to>
                    <xdr:col>15</xdr:col>
                    <xdr:colOff>47625</xdr:colOff>
                    <xdr:row>18</xdr:row>
                    <xdr:rowOff>180975</xdr:rowOff>
                  </to>
                </anchor>
              </controlPr>
            </control>
          </mc:Choice>
        </mc:AlternateContent>
        <mc:AlternateContent xmlns:mc="http://schemas.openxmlformats.org/markup-compatibility/2006">
          <mc:Choice Requires="x14">
            <control shapeId="8227" r:id="rId36" name="Check Box 35">
              <controlPr defaultSize="0" autoFill="0" autoLine="0" autoPict="0">
                <anchor moveWithCells="1">
                  <from>
                    <xdr:col>13</xdr:col>
                    <xdr:colOff>85725</xdr:colOff>
                    <xdr:row>20</xdr:row>
                    <xdr:rowOff>38100</xdr:rowOff>
                  </from>
                  <to>
                    <xdr:col>15</xdr:col>
                    <xdr:colOff>47625</xdr:colOff>
                    <xdr:row>20</xdr:row>
                    <xdr:rowOff>190500</xdr:rowOff>
                  </to>
                </anchor>
              </controlPr>
            </control>
          </mc:Choice>
        </mc:AlternateContent>
        <mc:AlternateContent xmlns:mc="http://schemas.openxmlformats.org/markup-compatibility/2006">
          <mc:Choice Requires="x14">
            <control shapeId="8228" r:id="rId37" name="Check Box 36">
              <controlPr defaultSize="0" autoFill="0" autoLine="0" autoPict="0">
                <anchor moveWithCells="1">
                  <from>
                    <xdr:col>17</xdr:col>
                    <xdr:colOff>95250</xdr:colOff>
                    <xdr:row>20</xdr:row>
                    <xdr:rowOff>28575</xdr:rowOff>
                  </from>
                  <to>
                    <xdr:col>19</xdr:col>
                    <xdr:colOff>57150</xdr:colOff>
                    <xdr:row>20</xdr:row>
                    <xdr:rowOff>180975</xdr:rowOff>
                  </to>
                </anchor>
              </controlPr>
            </control>
          </mc:Choice>
        </mc:AlternateContent>
        <mc:AlternateContent xmlns:mc="http://schemas.openxmlformats.org/markup-compatibility/2006">
          <mc:Choice Requires="x14">
            <control shapeId="8229" r:id="rId38" name="Check Box 37">
              <controlPr defaultSize="0" autoFill="0" autoLine="0" autoPict="0">
                <anchor moveWithCells="1">
                  <from>
                    <xdr:col>13</xdr:col>
                    <xdr:colOff>85725</xdr:colOff>
                    <xdr:row>21</xdr:row>
                    <xdr:rowOff>28575</xdr:rowOff>
                  </from>
                  <to>
                    <xdr:col>15</xdr:col>
                    <xdr:colOff>47625</xdr:colOff>
                    <xdr:row>21</xdr:row>
                    <xdr:rowOff>180975</xdr:rowOff>
                  </to>
                </anchor>
              </controlPr>
            </control>
          </mc:Choice>
        </mc:AlternateContent>
        <mc:AlternateContent xmlns:mc="http://schemas.openxmlformats.org/markup-compatibility/2006">
          <mc:Choice Requires="x14">
            <control shapeId="8230" r:id="rId39" name="Check Box 38">
              <controlPr defaultSize="0" autoFill="0" autoLine="0" autoPict="0">
                <anchor moveWithCells="1">
                  <from>
                    <xdr:col>16</xdr:col>
                    <xdr:colOff>95250</xdr:colOff>
                    <xdr:row>22</xdr:row>
                    <xdr:rowOff>19050</xdr:rowOff>
                  </from>
                  <to>
                    <xdr:col>18</xdr:col>
                    <xdr:colOff>57150</xdr:colOff>
                    <xdr:row>22</xdr:row>
                    <xdr:rowOff>171450</xdr:rowOff>
                  </to>
                </anchor>
              </controlPr>
            </control>
          </mc:Choice>
        </mc:AlternateContent>
        <mc:AlternateContent xmlns:mc="http://schemas.openxmlformats.org/markup-compatibility/2006">
          <mc:Choice Requires="x14">
            <control shapeId="8231" r:id="rId40" name="Check Box 39">
              <controlPr defaultSize="0" autoFill="0" autoLine="0" autoPict="0">
                <anchor moveWithCells="1">
                  <from>
                    <xdr:col>19</xdr:col>
                    <xdr:colOff>76200</xdr:colOff>
                    <xdr:row>22</xdr:row>
                    <xdr:rowOff>19050</xdr:rowOff>
                  </from>
                  <to>
                    <xdr:col>21</xdr:col>
                    <xdr:colOff>38100</xdr:colOff>
                    <xdr:row>22</xdr:row>
                    <xdr:rowOff>171450</xdr:rowOff>
                  </to>
                </anchor>
              </controlPr>
            </control>
          </mc:Choice>
        </mc:AlternateContent>
        <mc:AlternateContent xmlns:mc="http://schemas.openxmlformats.org/markup-compatibility/2006">
          <mc:Choice Requires="x14">
            <control shapeId="8232" r:id="rId41" name="Check Box 40">
              <controlPr defaultSize="0" autoFill="0" autoLine="0" autoPict="0">
                <anchor moveWithCells="1">
                  <from>
                    <xdr:col>17</xdr:col>
                    <xdr:colOff>95250</xdr:colOff>
                    <xdr:row>18</xdr:row>
                    <xdr:rowOff>9525</xdr:rowOff>
                  </from>
                  <to>
                    <xdr:col>19</xdr:col>
                    <xdr:colOff>57150</xdr:colOff>
                    <xdr:row>18</xdr:row>
                    <xdr:rowOff>180975</xdr:rowOff>
                  </to>
                </anchor>
              </controlPr>
            </control>
          </mc:Choice>
        </mc:AlternateContent>
        <mc:AlternateContent xmlns:mc="http://schemas.openxmlformats.org/markup-compatibility/2006">
          <mc:Choice Requires="x14">
            <control shapeId="8233" r:id="rId42" name="Check Box 41">
              <controlPr defaultSize="0" autoFill="0" autoLine="0" autoPict="0">
                <anchor moveWithCells="1">
                  <from>
                    <xdr:col>13</xdr:col>
                    <xdr:colOff>85725</xdr:colOff>
                    <xdr:row>19</xdr:row>
                    <xdr:rowOff>28575</xdr:rowOff>
                  </from>
                  <to>
                    <xdr:col>15</xdr:col>
                    <xdr:colOff>47625</xdr:colOff>
                    <xdr:row>19</xdr:row>
                    <xdr:rowOff>200025</xdr:rowOff>
                  </to>
                </anchor>
              </controlPr>
            </control>
          </mc:Choice>
        </mc:AlternateContent>
        <mc:AlternateContent xmlns:mc="http://schemas.openxmlformats.org/markup-compatibility/2006">
          <mc:Choice Requires="x14">
            <control shapeId="8234" r:id="rId43" name="Check Box 42">
              <controlPr defaultSize="0" autoFill="0" autoLine="0" autoPict="0">
                <anchor moveWithCells="1">
                  <from>
                    <xdr:col>17</xdr:col>
                    <xdr:colOff>95250</xdr:colOff>
                    <xdr:row>19</xdr:row>
                    <xdr:rowOff>19050</xdr:rowOff>
                  </from>
                  <to>
                    <xdr:col>19</xdr:col>
                    <xdr:colOff>57150</xdr:colOff>
                    <xdr:row>19</xdr:row>
                    <xdr:rowOff>190500</xdr:rowOff>
                  </to>
                </anchor>
              </controlPr>
            </control>
          </mc:Choice>
        </mc:AlternateContent>
        <mc:AlternateContent xmlns:mc="http://schemas.openxmlformats.org/markup-compatibility/2006">
          <mc:Choice Requires="x14">
            <control shapeId="8235" r:id="rId44" name="Check Box 43">
              <controlPr defaultSize="0" autoFill="0" autoLine="0" autoPict="0">
                <anchor moveWithCells="1">
                  <from>
                    <xdr:col>31</xdr:col>
                    <xdr:colOff>57150</xdr:colOff>
                    <xdr:row>19</xdr:row>
                    <xdr:rowOff>38100</xdr:rowOff>
                  </from>
                  <to>
                    <xdr:col>33</xdr:col>
                    <xdr:colOff>19050</xdr:colOff>
                    <xdr:row>19</xdr:row>
                    <xdr:rowOff>190500</xdr:rowOff>
                  </to>
                </anchor>
              </controlPr>
            </control>
          </mc:Choice>
        </mc:AlternateContent>
        <mc:AlternateContent xmlns:mc="http://schemas.openxmlformats.org/markup-compatibility/2006">
          <mc:Choice Requires="x14">
            <control shapeId="8236" r:id="rId45" name="Check Box 44">
              <controlPr defaultSize="0" autoFill="0" autoLine="0" autoPict="0">
                <anchor moveWithCells="1">
                  <from>
                    <xdr:col>35</xdr:col>
                    <xdr:colOff>47625</xdr:colOff>
                    <xdr:row>19</xdr:row>
                    <xdr:rowOff>38100</xdr:rowOff>
                  </from>
                  <to>
                    <xdr:col>37</xdr:col>
                    <xdr:colOff>9525</xdr:colOff>
                    <xdr:row>19</xdr:row>
                    <xdr:rowOff>190500</xdr:rowOff>
                  </to>
                </anchor>
              </controlPr>
            </control>
          </mc:Choice>
        </mc:AlternateContent>
        <mc:AlternateContent xmlns:mc="http://schemas.openxmlformats.org/markup-compatibility/2006">
          <mc:Choice Requires="x14">
            <control shapeId="8245" r:id="rId46" name="Check Box 53">
              <controlPr defaultSize="0" autoFill="0" autoLine="0" autoPict="0">
                <anchor moveWithCells="1">
                  <from>
                    <xdr:col>7</xdr:col>
                    <xdr:colOff>38100</xdr:colOff>
                    <xdr:row>15</xdr:row>
                    <xdr:rowOff>200025</xdr:rowOff>
                  </from>
                  <to>
                    <xdr:col>9</xdr:col>
                    <xdr:colOff>47625</xdr:colOff>
                    <xdr:row>17</xdr:row>
                    <xdr:rowOff>19050</xdr:rowOff>
                  </to>
                </anchor>
              </controlPr>
            </control>
          </mc:Choice>
        </mc:AlternateContent>
        <mc:AlternateContent xmlns:mc="http://schemas.openxmlformats.org/markup-compatibility/2006">
          <mc:Choice Requires="x14">
            <control shapeId="8246" r:id="rId47" name="Check Box 54">
              <controlPr defaultSize="0" autoFill="0" autoLine="0" autoPict="0">
                <anchor moveWithCells="1">
                  <from>
                    <xdr:col>7</xdr:col>
                    <xdr:colOff>38100</xdr:colOff>
                    <xdr:row>17</xdr:row>
                    <xdr:rowOff>28575</xdr:rowOff>
                  </from>
                  <to>
                    <xdr:col>9</xdr:col>
                    <xdr:colOff>9525</xdr:colOff>
                    <xdr:row>17</xdr:row>
                    <xdr:rowOff>180975</xdr:rowOff>
                  </to>
                </anchor>
              </controlPr>
            </control>
          </mc:Choice>
        </mc:AlternateContent>
        <mc:AlternateContent xmlns:mc="http://schemas.openxmlformats.org/markup-compatibility/2006">
          <mc:Choice Requires="x14">
            <control shapeId="8247" r:id="rId48" name="Check Box 55">
              <controlPr defaultSize="0" autoFill="0" autoLine="0" autoPict="0">
                <anchor moveWithCells="1">
                  <from>
                    <xdr:col>25</xdr:col>
                    <xdr:colOff>85725</xdr:colOff>
                    <xdr:row>17</xdr:row>
                    <xdr:rowOff>28575</xdr:rowOff>
                  </from>
                  <to>
                    <xdr:col>27</xdr:col>
                    <xdr:colOff>47625</xdr:colOff>
                    <xdr:row>17</xdr:row>
                    <xdr:rowOff>180975</xdr:rowOff>
                  </to>
                </anchor>
              </controlPr>
            </control>
          </mc:Choice>
        </mc:AlternateContent>
        <mc:AlternateContent xmlns:mc="http://schemas.openxmlformats.org/markup-compatibility/2006">
          <mc:Choice Requires="x14">
            <control shapeId="8248" r:id="rId49" name="Check Box 56">
              <controlPr defaultSize="0" autoFill="0" autoLine="0" autoPict="0">
                <anchor moveWithCells="1">
                  <from>
                    <xdr:col>16</xdr:col>
                    <xdr:colOff>95250</xdr:colOff>
                    <xdr:row>15</xdr:row>
                    <xdr:rowOff>200025</xdr:rowOff>
                  </from>
                  <to>
                    <xdr:col>18</xdr:col>
                    <xdr:colOff>85725</xdr:colOff>
                    <xdr:row>17</xdr:row>
                    <xdr:rowOff>19050</xdr:rowOff>
                  </to>
                </anchor>
              </controlPr>
            </control>
          </mc:Choice>
        </mc:AlternateContent>
        <mc:AlternateContent xmlns:mc="http://schemas.openxmlformats.org/markup-compatibility/2006">
          <mc:Choice Requires="x14">
            <control shapeId="8262" r:id="rId50" name="Option Button 70">
              <controlPr defaultSize="0" autoFill="0" autoLine="0" autoPict="0">
                <anchor moveWithCells="1">
                  <from>
                    <xdr:col>39</xdr:col>
                    <xdr:colOff>0</xdr:colOff>
                    <xdr:row>3</xdr:row>
                    <xdr:rowOff>0</xdr:rowOff>
                  </from>
                  <to>
                    <xdr:col>48</xdr:col>
                    <xdr:colOff>57150</xdr:colOff>
                    <xdr:row>4</xdr:row>
                    <xdr:rowOff>19050</xdr:rowOff>
                  </to>
                </anchor>
              </controlPr>
            </control>
          </mc:Choice>
        </mc:AlternateContent>
        <mc:AlternateContent xmlns:mc="http://schemas.openxmlformats.org/markup-compatibility/2006">
          <mc:Choice Requires="x14">
            <control shapeId="8263" r:id="rId51" name="Option Button 71">
              <controlPr defaultSize="0" autoFill="0" autoLine="0" autoPict="0">
                <anchor moveWithCells="1">
                  <from>
                    <xdr:col>47</xdr:col>
                    <xdr:colOff>38100</xdr:colOff>
                    <xdr:row>3</xdr:row>
                    <xdr:rowOff>0</xdr:rowOff>
                  </from>
                  <to>
                    <xdr:col>54</xdr:col>
                    <xdr:colOff>114300</xdr:colOff>
                    <xdr:row>4</xdr:row>
                    <xdr:rowOff>19050</xdr:rowOff>
                  </to>
                </anchor>
              </controlPr>
            </control>
          </mc:Choice>
        </mc:AlternateContent>
        <mc:AlternateContent xmlns:mc="http://schemas.openxmlformats.org/markup-compatibility/2006">
          <mc:Choice Requires="x14">
            <control shapeId="8271" r:id="rId52" name="Check Box 79">
              <controlPr defaultSize="0" autoFill="0" autoLine="0" autoPict="0">
                <anchor moveWithCells="1">
                  <from>
                    <xdr:col>31</xdr:col>
                    <xdr:colOff>19050</xdr:colOff>
                    <xdr:row>36</xdr:row>
                    <xdr:rowOff>19050</xdr:rowOff>
                  </from>
                  <to>
                    <xdr:col>32</xdr:col>
                    <xdr:colOff>104775</xdr:colOff>
                    <xdr:row>36</xdr:row>
                    <xdr:rowOff>190500</xdr:rowOff>
                  </to>
                </anchor>
              </controlPr>
            </control>
          </mc:Choice>
        </mc:AlternateContent>
        <mc:AlternateContent xmlns:mc="http://schemas.openxmlformats.org/markup-compatibility/2006">
          <mc:Choice Requires="x14">
            <control shapeId="8272" r:id="rId53" name="Check Box 80">
              <controlPr defaultSize="0" autoFill="0" autoLine="0" autoPict="0">
                <anchor moveWithCells="1">
                  <from>
                    <xdr:col>35</xdr:col>
                    <xdr:colOff>28575</xdr:colOff>
                    <xdr:row>36</xdr:row>
                    <xdr:rowOff>19050</xdr:rowOff>
                  </from>
                  <to>
                    <xdr:col>36</xdr:col>
                    <xdr:colOff>114300</xdr:colOff>
                    <xdr:row>36</xdr:row>
                    <xdr:rowOff>190500</xdr:rowOff>
                  </to>
                </anchor>
              </controlPr>
            </control>
          </mc:Choice>
        </mc:AlternateContent>
        <mc:AlternateContent xmlns:mc="http://schemas.openxmlformats.org/markup-compatibility/2006">
          <mc:Choice Requires="x14">
            <control shapeId="8273" r:id="rId54" name="Check Box 81">
              <controlPr defaultSize="0" autoFill="0" autoLine="0" autoPict="0">
                <anchor moveWithCells="1">
                  <from>
                    <xdr:col>31</xdr:col>
                    <xdr:colOff>57150</xdr:colOff>
                    <xdr:row>36</xdr:row>
                    <xdr:rowOff>38100</xdr:rowOff>
                  </from>
                  <to>
                    <xdr:col>33</xdr:col>
                    <xdr:colOff>19050</xdr:colOff>
                    <xdr:row>36</xdr:row>
                    <xdr:rowOff>190500</xdr:rowOff>
                  </to>
                </anchor>
              </controlPr>
            </control>
          </mc:Choice>
        </mc:AlternateContent>
        <mc:AlternateContent xmlns:mc="http://schemas.openxmlformats.org/markup-compatibility/2006">
          <mc:Choice Requires="x14">
            <control shapeId="8274" r:id="rId55" name="Check Box 82">
              <controlPr defaultSize="0" autoFill="0" autoLine="0" autoPict="0">
                <anchor moveWithCells="1">
                  <from>
                    <xdr:col>35</xdr:col>
                    <xdr:colOff>47625</xdr:colOff>
                    <xdr:row>36</xdr:row>
                    <xdr:rowOff>38100</xdr:rowOff>
                  </from>
                  <to>
                    <xdr:col>37</xdr:col>
                    <xdr:colOff>9525</xdr:colOff>
                    <xdr:row>36</xdr:row>
                    <xdr:rowOff>190500</xdr:rowOff>
                  </to>
                </anchor>
              </controlPr>
            </control>
          </mc:Choice>
        </mc:AlternateContent>
        <mc:AlternateContent xmlns:mc="http://schemas.openxmlformats.org/markup-compatibility/2006">
          <mc:Choice Requires="x14">
            <control shapeId="8275" r:id="rId56" name="Check Box 83">
              <controlPr defaultSize="0" autoFill="0" autoLine="0" autoPict="0">
                <anchor moveWithCells="1">
                  <from>
                    <xdr:col>15</xdr:col>
                    <xdr:colOff>57150</xdr:colOff>
                    <xdr:row>36</xdr:row>
                    <xdr:rowOff>28575</xdr:rowOff>
                  </from>
                  <to>
                    <xdr:col>17</xdr:col>
                    <xdr:colOff>9525</xdr:colOff>
                    <xdr:row>36</xdr:row>
                    <xdr:rowOff>200025</xdr:rowOff>
                  </to>
                </anchor>
              </controlPr>
            </control>
          </mc:Choice>
        </mc:AlternateContent>
        <mc:AlternateContent xmlns:mc="http://schemas.openxmlformats.org/markup-compatibility/2006">
          <mc:Choice Requires="x14">
            <control shapeId="8276" r:id="rId57" name="Check Box 84">
              <controlPr defaultSize="0" autoFill="0" autoLine="0" autoPict="0">
                <anchor moveWithCells="1">
                  <from>
                    <xdr:col>19</xdr:col>
                    <xdr:colOff>47625</xdr:colOff>
                    <xdr:row>36</xdr:row>
                    <xdr:rowOff>19050</xdr:rowOff>
                  </from>
                  <to>
                    <xdr:col>21</xdr:col>
                    <xdr:colOff>0</xdr:colOff>
                    <xdr:row>36</xdr:row>
                    <xdr:rowOff>190500</xdr:rowOff>
                  </to>
                </anchor>
              </controlPr>
            </control>
          </mc:Choice>
        </mc:AlternateContent>
        <mc:AlternateContent xmlns:mc="http://schemas.openxmlformats.org/markup-compatibility/2006">
          <mc:Choice Requires="x14">
            <control shapeId="8277" r:id="rId58" name="Check Box 85">
              <controlPr defaultSize="0" autoFill="0" autoLine="0" autoPict="0">
                <anchor moveWithCells="1">
                  <from>
                    <xdr:col>15</xdr:col>
                    <xdr:colOff>19050</xdr:colOff>
                    <xdr:row>36</xdr:row>
                    <xdr:rowOff>19050</xdr:rowOff>
                  </from>
                  <to>
                    <xdr:col>16</xdr:col>
                    <xdr:colOff>104775</xdr:colOff>
                    <xdr:row>36</xdr:row>
                    <xdr:rowOff>190500</xdr:rowOff>
                  </to>
                </anchor>
              </controlPr>
            </control>
          </mc:Choice>
        </mc:AlternateContent>
        <mc:AlternateContent xmlns:mc="http://schemas.openxmlformats.org/markup-compatibility/2006">
          <mc:Choice Requires="x14">
            <control shapeId="8278" r:id="rId59" name="Check Box 86">
              <controlPr defaultSize="0" autoFill="0" autoLine="0" autoPict="0">
                <anchor moveWithCells="1">
                  <from>
                    <xdr:col>19</xdr:col>
                    <xdr:colOff>28575</xdr:colOff>
                    <xdr:row>36</xdr:row>
                    <xdr:rowOff>19050</xdr:rowOff>
                  </from>
                  <to>
                    <xdr:col>20</xdr:col>
                    <xdr:colOff>114300</xdr:colOff>
                    <xdr:row>36</xdr:row>
                    <xdr:rowOff>190500</xdr:rowOff>
                  </to>
                </anchor>
              </controlPr>
            </control>
          </mc:Choice>
        </mc:AlternateContent>
        <mc:AlternateContent xmlns:mc="http://schemas.openxmlformats.org/markup-compatibility/2006">
          <mc:Choice Requires="x14">
            <control shapeId="8279" r:id="rId60" name="Check Box 87">
              <controlPr defaultSize="0" autoFill="0" autoLine="0" autoPict="0">
                <anchor moveWithCells="1">
                  <from>
                    <xdr:col>15</xdr:col>
                    <xdr:colOff>57150</xdr:colOff>
                    <xdr:row>36</xdr:row>
                    <xdr:rowOff>38100</xdr:rowOff>
                  </from>
                  <to>
                    <xdr:col>17</xdr:col>
                    <xdr:colOff>19050</xdr:colOff>
                    <xdr:row>36</xdr:row>
                    <xdr:rowOff>190500</xdr:rowOff>
                  </to>
                </anchor>
              </controlPr>
            </control>
          </mc:Choice>
        </mc:AlternateContent>
        <mc:AlternateContent xmlns:mc="http://schemas.openxmlformats.org/markup-compatibility/2006">
          <mc:Choice Requires="x14">
            <control shapeId="8280" r:id="rId61" name="Check Box 88">
              <controlPr defaultSize="0" autoFill="0" autoLine="0" autoPict="0">
                <anchor moveWithCells="1">
                  <from>
                    <xdr:col>19</xdr:col>
                    <xdr:colOff>47625</xdr:colOff>
                    <xdr:row>36</xdr:row>
                    <xdr:rowOff>38100</xdr:rowOff>
                  </from>
                  <to>
                    <xdr:col>21</xdr:col>
                    <xdr:colOff>9525</xdr:colOff>
                    <xdr:row>36</xdr:row>
                    <xdr:rowOff>190500</xdr:rowOff>
                  </to>
                </anchor>
              </controlPr>
            </control>
          </mc:Choice>
        </mc:AlternateContent>
        <mc:AlternateContent xmlns:mc="http://schemas.openxmlformats.org/markup-compatibility/2006">
          <mc:Choice Requires="x14">
            <control shapeId="8281" r:id="rId62" name="Check Box 89">
              <controlPr defaultSize="0" autoFill="0" autoLine="0" autoPict="0">
                <anchor moveWithCells="1">
                  <from>
                    <xdr:col>47</xdr:col>
                    <xdr:colOff>19050</xdr:colOff>
                    <xdr:row>19</xdr:row>
                    <xdr:rowOff>19050</xdr:rowOff>
                  </from>
                  <to>
                    <xdr:col>48</xdr:col>
                    <xdr:colOff>104775</xdr:colOff>
                    <xdr:row>19</xdr:row>
                    <xdr:rowOff>190500</xdr:rowOff>
                  </to>
                </anchor>
              </controlPr>
            </control>
          </mc:Choice>
        </mc:AlternateContent>
        <mc:AlternateContent xmlns:mc="http://schemas.openxmlformats.org/markup-compatibility/2006">
          <mc:Choice Requires="x14">
            <control shapeId="8282" r:id="rId63" name="Check Box 90">
              <controlPr defaultSize="0" autoFill="0" autoLine="0" autoPict="0">
                <anchor moveWithCells="1">
                  <from>
                    <xdr:col>51</xdr:col>
                    <xdr:colOff>28575</xdr:colOff>
                    <xdr:row>19</xdr:row>
                    <xdr:rowOff>19050</xdr:rowOff>
                  </from>
                  <to>
                    <xdr:col>52</xdr:col>
                    <xdr:colOff>114300</xdr:colOff>
                    <xdr:row>19</xdr:row>
                    <xdr:rowOff>190500</xdr:rowOff>
                  </to>
                </anchor>
              </controlPr>
            </control>
          </mc:Choice>
        </mc:AlternateContent>
        <mc:AlternateContent xmlns:mc="http://schemas.openxmlformats.org/markup-compatibility/2006">
          <mc:Choice Requires="x14">
            <control shapeId="8283" r:id="rId64" name="Check Box 91">
              <controlPr defaultSize="0" autoFill="0" autoLine="0" autoPict="0">
                <anchor moveWithCells="1">
                  <from>
                    <xdr:col>47</xdr:col>
                    <xdr:colOff>57150</xdr:colOff>
                    <xdr:row>36</xdr:row>
                    <xdr:rowOff>28575</xdr:rowOff>
                  </from>
                  <to>
                    <xdr:col>49</xdr:col>
                    <xdr:colOff>9525</xdr:colOff>
                    <xdr:row>36</xdr:row>
                    <xdr:rowOff>200025</xdr:rowOff>
                  </to>
                </anchor>
              </controlPr>
            </control>
          </mc:Choice>
        </mc:AlternateContent>
        <mc:AlternateContent xmlns:mc="http://schemas.openxmlformats.org/markup-compatibility/2006">
          <mc:Choice Requires="x14">
            <control shapeId="8284" r:id="rId65" name="Check Box 92">
              <controlPr defaultSize="0" autoFill="0" autoLine="0" autoPict="0">
                <anchor moveWithCells="1">
                  <from>
                    <xdr:col>51</xdr:col>
                    <xdr:colOff>47625</xdr:colOff>
                    <xdr:row>36</xdr:row>
                    <xdr:rowOff>19050</xdr:rowOff>
                  </from>
                  <to>
                    <xdr:col>53</xdr:col>
                    <xdr:colOff>0</xdr:colOff>
                    <xdr:row>36</xdr:row>
                    <xdr:rowOff>190500</xdr:rowOff>
                  </to>
                </anchor>
              </controlPr>
            </control>
          </mc:Choice>
        </mc:AlternateContent>
        <mc:AlternateContent xmlns:mc="http://schemas.openxmlformats.org/markup-compatibility/2006">
          <mc:Choice Requires="x14">
            <control shapeId="8287" r:id="rId66" name="Check Box 95">
              <controlPr defaultSize="0" autoFill="0" autoLine="0" autoPict="0">
                <anchor moveWithCells="1">
                  <from>
                    <xdr:col>47</xdr:col>
                    <xdr:colOff>19050</xdr:colOff>
                    <xdr:row>36</xdr:row>
                    <xdr:rowOff>19050</xdr:rowOff>
                  </from>
                  <to>
                    <xdr:col>48</xdr:col>
                    <xdr:colOff>104775</xdr:colOff>
                    <xdr:row>36</xdr:row>
                    <xdr:rowOff>190500</xdr:rowOff>
                  </to>
                </anchor>
              </controlPr>
            </control>
          </mc:Choice>
        </mc:AlternateContent>
        <mc:AlternateContent xmlns:mc="http://schemas.openxmlformats.org/markup-compatibility/2006">
          <mc:Choice Requires="x14">
            <control shapeId="8288" r:id="rId67" name="Check Box 96">
              <controlPr defaultSize="0" autoFill="0" autoLine="0" autoPict="0">
                <anchor moveWithCells="1">
                  <from>
                    <xdr:col>51</xdr:col>
                    <xdr:colOff>28575</xdr:colOff>
                    <xdr:row>36</xdr:row>
                    <xdr:rowOff>19050</xdr:rowOff>
                  </from>
                  <to>
                    <xdr:col>52</xdr:col>
                    <xdr:colOff>114300</xdr:colOff>
                    <xdr:row>36</xdr:row>
                    <xdr:rowOff>190500</xdr:rowOff>
                  </to>
                </anchor>
              </controlPr>
            </control>
          </mc:Choice>
        </mc:AlternateContent>
        <mc:AlternateContent xmlns:mc="http://schemas.openxmlformats.org/markup-compatibility/2006">
          <mc:Choice Requires="x14">
            <control shapeId="8291" r:id="rId68" name="Check Box 99">
              <controlPr defaultSize="0" autoFill="0" autoLine="0" autoPict="0">
                <anchor moveWithCells="1">
                  <from>
                    <xdr:col>12</xdr:col>
                    <xdr:colOff>19050</xdr:colOff>
                    <xdr:row>55</xdr:row>
                    <xdr:rowOff>295275</xdr:rowOff>
                  </from>
                  <to>
                    <xdr:col>13</xdr:col>
                    <xdr:colOff>114300</xdr:colOff>
                    <xdr:row>55</xdr:row>
                    <xdr:rowOff>466725</xdr:rowOff>
                  </to>
                </anchor>
              </controlPr>
            </control>
          </mc:Choice>
        </mc:AlternateContent>
        <mc:AlternateContent xmlns:mc="http://schemas.openxmlformats.org/markup-compatibility/2006">
          <mc:Choice Requires="x14">
            <control shapeId="8292" r:id="rId69" name="Check Box 100">
              <controlPr defaultSize="0" autoFill="0" autoLine="0" autoPict="0">
                <anchor moveWithCells="1">
                  <from>
                    <xdr:col>17</xdr:col>
                    <xdr:colOff>19050</xdr:colOff>
                    <xdr:row>55</xdr:row>
                    <xdr:rowOff>295275</xdr:rowOff>
                  </from>
                  <to>
                    <xdr:col>18</xdr:col>
                    <xdr:colOff>104775</xdr:colOff>
                    <xdr:row>55</xdr:row>
                    <xdr:rowOff>466725</xdr:rowOff>
                  </to>
                </anchor>
              </controlPr>
            </control>
          </mc:Choice>
        </mc:AlternateContent>
        <mc:AlternateContent xmlns:mc="http://schemas.openxmlformats.org/markup-compatibility/2006">
          <mc:Choice Requires="x14">
            <control shapeId="8293" r:id="rId70" name="Check Box 101">
              <controlPr defaultSize="0" autoFill="0" autoLine="0" autoPict="0">
                <anchor moveWithCells="1">
                  <from>
                    <xdr:col>40</xdr:col>
                    <xdr:colOff>47625</xdr:colOff>
                    <xdr:row>51</xdr:row>
                    <xdr:rowOff>9525</xdr:rowOff>
                  </from>
                  <to>
                    <xdr:col>42</xdr:col>
                    <xdr:colOff>0</xdr:colOff>
                    <xdr:row>51</xdr:row>
                    <xdr:rowOff>180975</xdr:rowOff>
                  </to>
                </anchor>
              </controlPr>
            </control>
          </mc:Choice>
        </mc:AlternateContent>
        <mc:AlternateContent xmlns:mc="http://schemas.openxmlformats.org/markup-compatibility/2006">
          <mc:Choice Requires="x14">
            <control shapeId="8294" r:id="rId71" name="Check Box 102">
              <controlPr defaultSize="0" autoFill="0" autoLine="0" autoPict="0">
                <anchor moveWithCells="1">
                  <from>
                    <xdr:col>45</xdr:col>
                    <xdr:colOff>76200</xdr:colOff>
                    <xdr:row>51</xdr:row>
                    <xdr:rowOff>9525</xdr:rowOff>
                  </from>
                  <to>
                    <xdr:col>47</xdr:col>
                    <xdr:colOff>28575</xdr:colOff>
                    <xdr:row>51</xdr:row>
                    <xdr:rowOff>180975</xdr:rowOff>
                  </to>
                </anchor>
              </controlPr>
            </control>
          </mc:Choice>
        </mc:AlternateContent>
        <mc:AlternateContent xmlns:mc="http://schemas.openxmlformats.org/markup-compatibility/2006">
          <mc:Choice Requires="x14">
            <control shapeId="8295" r:id="rId72" name="Check Box 103">
              <controlPr defaultSize="0" autoFill="0" autoLine="0" autoPict="0">
                <anchor moveWithCells="1">
                  <from>
                    <xdr:col>40</xdr:col>
                    <xdr:colOff>47625</xdr:colOff>
                    <xdr:row>52</xdr:row>
                    <xdr:rowOff>9525</xdr:rowOff>
                  </from>
                  <to>
                    <xdr:col>42</xdr:col>
                    <xdr:colOff>0</xdr:colOff>
                    <xdr:row>52</xdr:row>
                    <xdr:rowOff>180975</xdr:rowOff>
                  </to>
                </anchor>
              </controlPr>
            </control>
          </mc:Choice>
        </mc:AlternateContent>
        <mc:AlternateContent xmlns:mc="http://schemas.openxmlformats.org/markup-compatibility/2006">
          <mc:Choice Requires="x14">
            <control shapeId="8296" r:id="rId73" name="Check Box 104">
              <controlPr defaultSize="0" autoFill="0" autoLine="0" autoPict="0">
                <anchor moveWithCells="1">
                  <from>
                    <xdr:col>45</xdr:col>
                    <xdr:colOff>76200</xdr:colOff>
                    <xdr:row>52</xdr:row>
                    <xdr:rowOff>9525</xdr:rowOff>
                  </from>
                  <to>
                    <xdr:col>47</xdr:col>
                    <xdr:colOff>28575</xdr:colOff>
                    <xdr:row>52</xdr:row>
                    <xdr:rowOff>180975</xdr:rowOff>
                  </to>
                </anchor>
              </controlPr>
            </control>
          </mc:Choice>
        </mc:AlternateContent>
        <mc:AlternateContent xmlns:mc="http://schemas.openxmlformats.org/markup-compatibility/2006">
          <mc:Choice Requires="x14">
            <control shapeId="8297" r:id="rId74" name="Check Box 105">
              <controlPr defaultSize="0" autoFill="0" autoLine="0" autoPict="0">
                <anchor moveWithCells="1">
                  <from>
                    <xdr:col>47</xdr:col>
                    <xdr:colOff>19050</xdr:colOff>
                    <xdr:row>19</xdr:row>
                    <xdr:rowOff>19050</xdr:rowOff>
                  </from>
                  <to>
                    <xdr:col>48</xdr:col>
                    <xdr:colOff>104775</xdr:colOff>
                    <xdr:row>19</xdr:row>
                    <xdr:rowOff>190500</xdr:rowOff>
                  </to>
                </anchor>
              </controlPr>
            </control>
          </mc:Choice>
        </mc:AlternateContent>
        <mc:AlternateContent xmlns:mc="http://schemas.openxmlformats.org/markup-compatibility/2006">
          <mc:Choice Requires="x14">
            <control shapeId="8298" r:id="rId75" name="Check Box 106">
              <controlPr defaultSize="0" autoFill="0" autoLine="0" autoPict="0">
                <anchor moveWithCells="1">
                  <from>
                    <xdr:col>51</xdr:col>
                    <xdr:colOff>28575</xdr:colOff>
                    <xdr:row>19</xdr:row>
                    <xdr:rowOff>19050</xdr:rowOff>
                  </from>
                  <to>
                    <xdr:col>52</xdr:col>
                    <xdr:colOff>114300</xdr:colOff>
                    <xdr:row>19</xdr:row>
                    <xdr:rowOff>190500</xdr:rowOff>
                  </to>
                </anchor>
              </controlPr>
            </control>
          </mc:Choice>
        </mc:AlternateContent>
        <mc:AlternateContent xmlns:mc="http://schemas.openxmlformats.org/markup-compatibility/2006">
          <mc:Choice Requires="x14">
            <control shapeId="8299" r:id="rId76" name="Check Box 107">
              <controlPr defaultSize="0" autoFill="0" autoLine="0" autoPict="0">
                <anchor moveWithCells="1">
                  <from>
                    <xdr:col>47</xdr:col>
                    <xdr:colOff>57150</xdr:colOff>
                    <xdr:row>36</xdr:row>
                    <xdr:rowOff>28575</xdr:rowOff>
                  </from>
                  <to>
                    <xdr:col>49</xdr:col>
                    <xdr:colOff>9525</xdr:colOff>
                    <xdr:row>36</xdr:row>
                    <xdr:rowOff>200025</xdr:rowOff>
                  </to>
                </anchor>
              </controlPr>
            </control>
          </mc:Choice>
        </mc:AlternateContent>
        <mc:AlternateContent xmlns:mc="http://schemas.openxmlformats.org/markup-compatibility/2006">
          <mc:Choice Requires="x14">
            <control shapeId="8300" r:id="rId77" name="Check Box 108">
              <controlPr defaultSize="0" autoFill="0" autoLine="0" autoPict="0">
                <anchor moveWithCells="1">
                  <from>
                    <xdr:col>51</xdr:col>
                    <xdr:colOff>47625</xdr:colOff>
                    <xdr:row>36</xdr:row>
                    <xdr:rowOff>19050</xdr:rowOff>
                  </from>
                  <to>
                    <xdr:col>53</xdr:col>
                    <xdr:colOff>0</xdr:colOff>
                    <xdr:row>36</xdr:row>
                    <xdr:rowOff>190500</xdr:rowOff>
                  </to>
                </anchor>
              </controlPr>
            </control>
          </mc:Choice>
        </mc:AlternateContent>
        <mc:AlternateContent xmlns:mc="http://schemas.openxmlformats.org/markup-compatibility/2006">
          <mc:Choice Requires="x14">
            <control shapeId="8301" r:id="rId78" name="Check Box 109">
              <controlPr defaultSize="0" autoFill="0" autoLine="0" autoPict="0">
                <anchor moveWithCells="1">
                  <from>
                    <xdr:col>47</xdr:col>
                    <xdr:colOff>57150</xdr:colOff>
                    <xdr:row>19</xdr:row>
                    <xdr:rowOff>38100</xdr:rowOff>
                  </from>
                  <to>
                    <xdr:col>49</xdr:col>
                    <xdr:colOff>19050</xdr:colOff>
                    <xdr:row>19</xdr:row>
                    <xdr:rowOff>190500</xdr:rowOff>
                  </to>
                </anchor>
              </controlPr>
            </control>
          </mc:Choice>
        </mc:AlternateContent>
        <mc:AlternateContent xmlns:mc="http://schemas.openxmlformats.org/markup-compatibility/2006">
          <mc:Choice Requires="x14">
            <control shapeId="8302" r:id="rId79" name="Check Box 110">
              <controlPr defaultSize="0" autoFill="0" autoLine="0" autoPict="0">
                <anchor moveWithCells="1">
                  <from>
                    <xdr:col>51</xdr:col>
                    <xdr:colOff>47625</xdr:colOff>
                    <xdr:row>19</xdr:row>
                    <xdr:rowOff>38100</xdr:rowOff>
                  </from>
                  <to>
                    <xdr:col>53</xdr:col>
                    <xdr:colOff>9525</xdr:colOff>
                    <xdr:row>19</xdr:row>
                    <xdr:rowOff>190500</xdr:rowOff>
                  </to>
                </anchor>
              </controlPr>
            </control>
          </mc:Choice>
        </mc:AlternateContent>
        <mc:AlternateContent xmlns:mc="http://schemas.openxmlformats.org/markup-compatibility/2006">
          <mc:Choice Requires="x14">
            <control shapeId="8303" r:id="rId80" name="Check Box 111">
              <controlPr defaultSize="0" autoFill="0" autoLine="0" autoPict="0">
                <anchor moveWithCells="1">
                  <from>
                    <xdr:col>47</xdr:col>
                    <xdr:colOff>19050</xdr:colOff>
                    <xdr:row>36</xdr:row>
                    <xdr:rowOff>19050</xdr:rowOff>
                  </from>
                  <to>
                    <xdr:col>48</xdr:col>
                    <xdr:colOff>104775</xdr:colOff>
                    <xdr:row>36</xdr:row>
                    <xdr:rowOff>190500</xdr:rowOff>
                  </to>
                </anchor>
              </controlPr>
            </control>
          </mc:Choice>
        </mc:AlternateContent>
        <mc:AlternateContent xmlns:mc="http://schemas.openxmlformats.org/markup-compatibility/2006">
          <mc:Choice Requires="x14">
            <control shapeId="8304" r:id="rId81" name="Check Box 112">
              <controlPr defaultSize="0" autoFill="0" autoLine="0" autoPict="0">
                <anchor moveWithCells="1">
                  <from>
                    <xdr:col>51</xdr:col>
                    <xdr:colOff>28575</xdr:colOff>
                    <xdr:row>36</xdr:row>
                    <xdr:rowOff>19050</xdr:rowOff>
                  </from>
                  <to>
                    <xdr:col>52</xdr:col>
                    <xdr:colOff>114300</xdr:colOff>
                    <xdr:row>36</xdr:row>
                    <xdr:rowOff>190500</xdr:rowOff>
                  </to>
                </anchor>
              </controlPr>
            </control>
          </mc:Choice>
        </mc:AlternateContent>
        <mc:AlternateContent xmlns:mc="http://schemas.openxmlformats.org/markup-compatibility/2006">
          <mc:Choice Requires="x14">
            <control shapeId="8305" r:id="rId82" name="Check Box 113">
              <controlPr defaultSize="0" autoFill="0" autoLine="0" autoPict="0">
                <anchor moveWithCells="1">
                  <from>
                    <xdr:col>47</xdr:col>
                    <xdr:colOff>57150</xdr:colOff>
                    <xdr:row>36</xdr:row>
                    <xdr:rowOff>38100</xdr:rowOff>
                  </from>
                  <to>
                    <xdr:col>49</xdr:col>
                    <xdr:colOff>19050</xdr:colOff>
                    <xdr:row>36</xdr:row>
                    <xdr:rowOff>190500</xdr:rowOff>
                  </to>
                </anchor>
              </controlPr>
            </control>
          </mc:Choice>
        </mc:AlternateContent>
        <mc:AlternateContent xmlns:mc="http://schemas.openxmlformats.org/markup-compatibility/2006">
          <mc:Choice Requires="x14">
            <control shapeId="8306" r:id="rId83" name="Check Box 114">
              <controlPr defaultSize="0" autoFill="0" autoLine="0" autoPict="0">
                <anchor moveWithCells="1">
                  <from>
                    <xdr:col>51</xdr:col>
                    <xdr:colOff>47625</xdr:colOff>
                    <xdr:row>36</xdr:row>
                    <xdr:rowOff>38100</xdr:rowOff>
                  </from>
                  <to>
                    <xdr:col>53</xdr:col>
                    <xdr:colOff>9525</xdr:colOff>
                    <xdr:row>36</xdr:row>
                    <xdr:rowOff>190500</xdr:rowOff>
                  </to>
                </anchor>
              </controlPr>
            </control>
          </mc:Choice>
        </mc:AlternateContent>
        <mc:AlternateContent xmlns:mc="http://schemas.openxmlformats.org/markup-compatibility/2006">
          <mc:Choice Requires="x14">
            <control shapeId="8308" r:id="rId84" name="Check Box 116">
              <controlPr defaultSize="0" autoFill="0" autoLine="0" autoPict="0">
                <anchor moveWithCells="1">
                  <from>
                    <xdr:col>12</xdr:col>
                    <xdr:colOff>19050</xdr:colOff>
                    <xdr:row>53</xdr:row>
                    <xdr:rowOff>0</xdr:rowOff>
                  </from>
                  <to>
                    <xdr:col>13</xdr:col>
                    <xdr:colOff>114300</xdr:colOff>
                    <xdr:row>53</xdr:row>
                    <xdr:rowOff>171450</xdr:rowOff>
                  </to>
                </anchor>
              </controlPr>
            </control>
          </mc:Choice>
        </mc:AlternateContent>
        <mc:AlternateContent xmlns:mc="http://schemas.openxmlformats.org/markup-compatibility/2006">
          <mc:Choice Requires="x14">
            <control shapeId="8309" r:id="rId85" name="Check Box 117">
              <controlPr defaultSize="0" autoFill="0" autoLine="0" autoPict="0">
                <anchor moveWithCells="1">
                  <from>
                    <xdr:col>17</xdr:col>
                    <xdr:colOff>19050</xdr:colOff>
                    <xdr:row>53</xdr:row>
                    <xdr:rowOff>0</xdr:rowOff>
                  </from>
                  <to>
                    <xdr:col>18</xdr:col>
                    <xdr:colOff>104775</xdr:colOff>
                    <xdr:row>53</xdr:row>
                    <xdr:rowOff>171450</xdr:rowOff>
                  </to>
                </anchor>
              </controlPr>
            </control>
          </mc:Choice>
        </mc:AlternateContent>
        <mc:AlternateContent xmlns:mc="http://schemas.openxmlformats.org/markup-compatibility/2006">
          <mc:Choice Requires="x14">
            <control shapeId="8310" r:id="rId86" name="Check Box 118">
              <controlPr defaultSize="0" autoFill="0" autoLine="0" autoPict="0">
                <anchor moveWithCells="1">
                  <from>
                    <xdr:col>11</xdr:col>
                    <xdr:colOff>66675</xdr:colOff>
                    <xdr:row>53</xdr:row>
                    <xdr:rowOff>19050</xdr:rowOff>
                  </from>
                  <to>
                    <xdr:col>13</xdr:col>
                    <xdr:colOff>19050</xdr:colOff>
                    <xdr:row>53</xdr:row>
                    <xdr:rowOff>190500</xdr:rowOff>
                  </to>
                </anchor>
              </controlPr>
            </control>
          </mc:Choice>
        </mc:AlternateContent>
        <mc:AlternateContent xmlns:mc="http://schemas.openxmlformats.org/markup-compatibility/2006">
          <mc:Choice Requires="x14">
            <control shapeId="8312" r:id="rId87" name="Check Box 120">
              <controlPr defaultSize="0" autoFill="0" autoLine="0" autoPict="0">
                <anchor moveWithCells="1">
                  <from>
                    <xdr:col>11</xdr:col>
                    <xdr:colOff>66675</xdr:colOff>
                    <xdr:row>54</xdr:row>
                    <xdr:rowOff>0</xdr:rowOff>
                  </from>
                  <to>
                    <xdr:col>13</xdr:col>
                    <xdr:colOff>19050</xdr:colOff>
                    <xdr:row>54</xdr:row>
                    <xdr:rowOff>171450</xdr:rowOff>
                  </to>
                </anchor>
              </controlPr>
            </control>
          </mc:Choice>
        </mc:AlternateContent>
        <mc:AlternateContent xmlns:mc="http://schemas.openxmlformats.org/markup-compatibility/2006">
          <mc:Choice Requires="x14">
            <control shapeId="8313" r:id="rId88" name="Check Box 121">
              <controlPr defaultSize="0" autoFill="0" autoLine="0" autoPict="0">
                <anchor moveWithCells="1">
                  <from>
                    <xdr:col>12</xdr:col>
                    <xdr:colOff>19050</xdr:colOff>
                    <xdr:row>54</xdr:row>
                    <xdr:rowOff>295275</xdr:rowOff>
                  </from>
                  <to>
                    <xdr:col>13</xdr:col>
                    <xdr:colOff>114300</xdr:colOff>
                    <xdr:row>55</xdr:row>
                    <xdr:rowOff>171450</xdr:rowOff>
                  </to>
                </anchor>
              </controlPr>
            </control>
          </mc:Choice>
        </mc:AlternateContent>
        <mc:AlternateContent xmlns:mc="http://schemas.openxmlformats.org/markup-compatibility/2006">
          <mc:Choice Requires="x14">
            <control shapeId="8314" r:id="rId89" name="Check Box 122">
              <controlPr defaultSize="0" autoFill="0" autoLine="0" autoPict="0">
                <anchor moveWithCells="1">
                  <from>
                    <xdr:col>17</xdr:col>
                    <xdr:colOff>19050</xdr:colOff>
                    <xdr:row>54</xdr:row>
                    <xdr:rowOff>295275</xdr:rowOff>
                  </from>
                  <to>
                    <xdr:col>18</xdr:col>
                    <xdr:colOff>104775</xdr:colOff>
                    <xdr:row>55</xdr:row>
                    <xdr:rowOff>171450</xdr:rowOff>
                  </to>
                </anchor>
              </controlPr>
            </control>
          </mc:Choice>
        </mc:AlternateContent>
        <mc:AlternateContent xmlns:mc="http://schemas.openxmlformats.org/markup-compatibility/2006">
          <mc:Choice Requires="x14">
            <control shapeId="8315" r:id="rId90" name="Check Box 123">
              <controlPr defaultSize="0" autoFill="0" autoLine="0" autoPict="0">
                <anchor moveWithCells="1">
                  <from>
                    <xdr:col>12</xdr:col>
                    <xdr:colOff>19050</xdr:colOff>
                    <xdr:row>55</xdr:row>
                    <xdr:rowOff>295275</xdr:rowOff>
                  </from>
                  <to>
                    <xdr:col>13</xdr:col>
                    <xdr:colOff>114300</xdr:colOff>
                    <xdr:row>55</xdr:row>
                    <xdr:rowOff>466725</xdr:rowOff>
                  </to>
                </anchor>
              </controlPr>
            </control>
          </mc:Choice>
        </mc:AlternateContent>
        <mc:AlternateContent xmlns:mc="http://schemas.openxmlformats.org/markup-compatibility/2006">
          <mc:Choice Requires="x14">
            <control shapeId="8316" r:id="rId91" name="Check Box 124">
              <controlPr defaultSize="0" autoFill="0" autoLine="0" autoPict="0">
                <anchor moveWithCells="1">
                  <from>
                    <xdr:col>17</xdr:col>
                    <xdr:colOff>19050</xdr:colOff>
                    <xdr:row>55</xdr:row>
                    <xdr:rowOff>295275</xdr:rowOff>
                  </from>
                  <to>
                    <xdr:col>18</xdr:col>
                    <xdr:colOff>104775</xdr:colOff>
                    <xdr:row>55</xdr:row>
                    <xdr:rowOff>466725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5B27AD72-47D5-4680-83AC-FCDAA42B049E}">
            <xm:f>OR(Sheet2!$C$60=TRUE,Sheet2!$C$61=TRUE)</xm:f>
            <x14:dxf>
              <fill>
                <patternFill patternType="none">
                  <bgColor auto="1"/>
                </patternFill>
              </fill>
            </x14:dxf>
          </x14:cfRule>
          <xm:sqref>L54:S55</xm:sqref>
        </x14:conditionalFormatting>
        <x14:conditionalFormatting xmlns:xm="http://schemas.microsoft.com/office/excel/2006/main">
          <x14:cfRule type="expression" priority="27" id="{A3665BED-743B-4F32-AFAE-5919B11A2A8C}">
            <xm:f>Sheet2!$C$18=TRUE</xm:f>
            <x14:dxf>
              <fill>
                <patternFill>
                  <bgColor rgb="FFFFFF00"/>
                </patternFill>
              </fill>
            </x14:dxf>
          </x14:cfRule>
          <xm:sqref>M17:N17 AL17:BA17</xm:sqref>
        </x14:conditionalFormatting>
        <x14:conditionalFormatting xmlns:xm="http://schemas.microsoft.com/office/excel/2006/main">
          <x14:cfRule type="expression" priority="20" id="{99C35F00-3790-419F-BF1F-3F1BB7E40D4C}">
            <xm:f>OR(Sheet2!$C$20=TRUE,Sheet2!$D$20=TRUE)</xm:f>
            <x14:dxf>
              <fill>
                <patternFill patternType="none">
                  <bgColor auto="1"/>
                </patternFill>
              </fill>
            </x14:dxf>
          </x14:cfRule>
          <xm:sqref>N19:W19</xm:sqref>
        </x14:conditionalFormatting>
        <x14:conditionalFormatting xmlns:xm="http://schemas.microsoft.com/office/excel/2006/main">
          <x14:cfRule type="expression" priority="18" id="{E251E5D2-A2F7-435B-B329-0717F1CF56A2}">
            <xm:f>OR(Sheet2!$C$21=TRUE,Sheet2!$D$21=TRUE)</xm:f>
            <x14:dxf>
              <fill>
                <patternFill patternType="none">
                  <bgColor auto="1"/>
                </patternFill>
              </fill>
            </x14:dxf>
          </x14:cfRule>
          <xm:sqref>N20:W20</xm:sqref>
        </x14:conditionalFormatting>
        <x14:conditionalFormatting xmlns:xm="http://schemas.microsoft.com/office/excel/2006/main">
          <x14:cfRule type="expression" priority="17" id="{0E3F9F16-C0AC-4136-ABBD-6855AB0CA142}">
            <xm:f>OR(Sheet2!$C$22=TRUE,Sheet2!$D$22=TRUE)</xm:f>
            <x14:dxf>
              <fill>
                <patternFill patternType="none">
                  <bgColor auto="1"/>
                </patternFill>
              </fill>
            </x14:dxf>
          </x14:cfRule>
          <xm:sqref>N21:W21</xm:sqref>
        </x14:conditionalFormatting>
        <x14:conditionalFormatting xmlns:xm="http://schemas.microsoft.com/office/excel/2006/main">
          <x14:cfRule type="expression" priority="16" id="{61CCED11-91CA-4AAE-8863-D0E2151E5843}">
            <xm:f>OR(Sheet2!$C$23=TRUE,Sheet2!$D$23=TRUE)</xm:f>
            <x14:dxf>
              <fill>
                <patternFill patternType="none">
                  <bgColor auto="1"/>
                </patternFill>
              </fill>
            </x14:dxf>
          </x14:cfRule>
          <xm:sqref>N22:W22</xm:sqref>
        </x14:conditionalFormatting>
        <x14:conditionalFormatting xmlns:xm="http://schemas.microsoft.com/office/excel/2006/main">
          <x14:cfRule type="expression" priority="8" id="{19ADE7A9-1C7B-4146-9F8C-EC152DA635FD}">
            <xm:f>OR(Sheet2!$C$42=TRUE,Sheet2!$D$42=TRUE)</xm:f>
            <x14:dxf>
              <fill>
                <patternFill patternType="none">
                  <bgColor auto="1"/>
                </patternFill>
              </fill>
            </x14:dxf>
          </x14:cfRule>
          <xm:sqref>P37:W37</xm:sqref>
        </x14:conditionalFormatting>
        <x14:conditionalFormatting xmlns:xm="http://schemas.microsoft.com/office/excel/2006/main">
          <x14:cfRule type="expression" priority="15" id="{D8D3B902-8583-459E-A829-679137C33D5C}">
            <xm:f>OR(Sheet2!$C$24=TRUE,Sheet2!$D$24=TRUE)</xm:f>
            <x14:dxf>
              <fill>
                <patternFill patternType="none">
                  <bgColor auto="1"/>
                </patternFill>
              </fill>
            </x14:dxf>
          </x14:cfRule>
          <xm:sqref>Q23:W23</xm:sqref>
        </x14:conditionalFormatting>
        <x14:conditionalFormatting xmlns:xm="http://schemas.microsoft.com/office/excel/2006/main">
          <x14:cfRule type="expression" priority="24" id="{3DEBCDFE-64B5-4878-A9A1-2F6E2F1929C8}">
            <xm:f>Sheet2!$C$19=TRUE</xm:f>
            <x14:dxf>
              <fill>
                <patternFill>
                  <bgColor rgb="FFFFFF00"/>
                </patternFill>
              </fill>
            </x14:dxf>
          </x14:cfRule>
          <xm:sqref>T18:V18</xm:sqref>
        </x14:conditionalFormatting>
        <x14:conditionalFormatting xmlns:xm="http://schemas.microsoft.com/office/excel/2006/main">
          <x14:cfRule type="expression" priority="28" id="{2E29BF24-A10C-42AA-9440-6F8559111B73}">
            <xm:f>Sheet2!$D$18=TRUE</xm:f>
            <x14:dxf>
              <fill>
                <patternFill>
                  <bgColor rgb="FFFFFF00"/>
                </patternFill>
              </fill>
            </x14:dxf>
          </x14:cfRule>
          <xm:sqref>W17:AA17 AC17:AD17 AL17:BA17</xm:sqref>
        </x14:conditionalFormatting>
        <x14:conditionalFormatting xmlns:xm="http://schemas.microsoft.com/office/excel/2006/main">
          <x14:cfRule type="expression" priority="10" id="{0A371BA9-B3A1-44A2-A09F-8A3676110D3F}">
            <xm:f>OR(Sheet2!$F$21=TRUE,Sheet2!$G$21=TRUE)</xm:f>
            <x14:dxf>
              <fill>
                <patternFill patternType="none">
                  <bgColor auto="1"/>
                </patternFill>
              </fill>
            </x14:dxf>
          </x14:cfRule>
          <xm:sqref>AF20:AM20</xm:sqref>
        </x14:conditionalFormatting>
        <x14:conditionalFormatting xmlns:xm="http://schemas.microsoft.com/office/excel/2006/main">
          <x14:cfRule type="expression" priority="7" id="{5F11FC9D-ACA2-497F-9842-24570BEEE05F}">
            <xm:f>OR(Sheet2!$F$42=TRUE,Sheet2!$G$42=TRUE)</xm:f>
            <x14:dxf>
              <fill>
                <patternFill patternType="none">
                  <bgColor auto="1"/>
                </patternFill>
              </fill>
            </x14:dxf>
          </x14:cfRule>
          <xm:sqref>AF37:AM37</xm:sqref>
        </x14:conditionalFormatting>
        <x14:conditionalFormatting xmlns:xm="http://schemas.microsoft.com/office/excel/2006/main">
          <x14:cfRule type="expression" priority="13" id="{ABF2203B-1F11-49CF-8A84-BE868E2D0E48}">
            <xm:f>OR(Sheet2!$C$58=TRUE,Sheet2!$D$58=TRUE)</xm:f>
            <x14:dxf>
              <fill>
                <patternFill patternType="none">
                  <bgColor auto="1"/>
                </patternFill>
              </fill>
            </x14:dxf>
          </x14:cfRule>
          <xm:sqref>AO52:AX52</xm:sqref>
        </x14:conditionalFormatting>
        <x14:conditionalFormatting xmlns:xm="http://schemas.microsoft.com/office/excel/2006/main">
          <x14:cfRule type="expression" priority="12" id="{A414FCFA-1584-4BBC-A9AE-EC1083CC322F}">
            <xm:f>OR(Sheet2!$C$59=TRUE,Sheet2!$D$59=TRUE)</xm:f>
            <x14:dxf>
              <fill>
                <patternFill patternType="none">
                  <bgColor auto="1"/>
                </patternFill>
              </fill>
            </x14:dxf>
          </x14:cfRule>
          <xm:sqref>AO53:AX53</xm:sqref>
        </x14:conditionalFormatting>
        <x14:conditionalFormatting xmlns:xm="http://schemas.microsoft.com/office/excel/2006/main">
          <x14:cfRule type="expression" priority="22" id="{146A8FAB-358F-4E2F-A878-7290541BD168}">
            <xm:f>Sheet2!$D$19=TRUE</xm:f>
            <x14:dxf>
              <fill>
                <patternFill>
                  <bgColor rgb="FFFFFF00"/>
                </patternFill>
              </fill>
            </x14:dxf>
          </x14:cfRule>
          <xm:sqref>AT18:AV18</xm:sqref>
        </x14:conditionalFormatting>
        <x14:conditionalFormatting xmlns:xm="http://schemas.microsoft.com/office/excel/2006/main">
          <x14:cfRule type="expression" priority="9" id="{01FB9EE3-5AB4-48BB-8C42-0D9657BEDCE8}">
            <xm:f>OR(Sheet2!$I$21=TRUE,Sheet2!$J$21=TRUE)</xm:f>
            <x14:dxf>
              <fill>
                <patternFill patternType="none">
                  <bgColor auto="1"/>
                </patternFill>
              </fill>
            </x14:dxf>
          </x14:cfRule>
          <xm:sqref>AV20:BC20</xm:sqref>
        </x14:conditionalFormatting>
        <x14:conditionalFormatting xmlns:xm="http://schemas.microsoft.com/office/excel/2006/main">
          <x14:cfRule type="expression" priority="2" id="{C3BA8628-C152-4616-8623-2D24F0CC9621}">
            <xm:f>'様式２(つづき)'!$K$12:$L$12=0</xm:f>
            <x14:dxf>
              <fill>
                <patternFill patternType="none">
                  <bgColor auto="1"/>
                </patternFill>
              </fill>
            </x14:dxf>
          </x14:cfRule>
          <xm:sqref>AV37:BC37 AS38:AW38 AY38:AZ38</xm:sqref>
        </x14:conditionalFormatting>
        <x14:conditionalFormatting xmlns:xm="http://schemas.microsoft.com/office/excel/2006/main">
          <x14:cfRule type="expression" priority="6" id="{0AAA2709-1789-4772-B93C-73E3E5D7A61C}">
            <xm:f>OR(Sheet2!$I$42=TRUE,Sheet2!$J$42=TRUE)</xm:f>
            <x14:dxf>
              <fill>
                <patternFill patternType="none">
                  <bgColor auto="1"/>
                </patternFill>
              </fill>
            </x14:dxf>
          </x14:cfRule>
          <xm:sqref>AV37:BC37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B282-772D-4BD6-8235-98DEF266B6A6}">
  <sheetPr codeName="Sheet12">
    <tabColor theme="0" tint="-0.249977111117893"/>
  </sheetPr>
  <dimension ref="A2:AE61"/>
  <sheetViews>
    <sheetView workbookViewId="0">
      <selection activeCell="E7" sqref="E7"/>
    </sheetView>
  </sheetViews>
  <sheetFormatPr defaultRowHeight="18.75"/>
  <sheetData>
    <row r="2" spans="2:31">
      <c r="B2" s="121" t="s">
        <v>279</v>
      </c>
      <c r="C2" s="65"/>
      <c r="D2" s="121" t="s">
        <v>107</v>
      </c>
    </row>
    <row r="4" spans="2:31">
      <c r="B4" t="s">
        <v>280</v>
      </c>
      <c r="D4" t="s">
        <v>280</v>
      </c>
      <c r="E4" t="s">
        <v>281</v>
      </c>
    </row>
    <row r="5" spans="2:31">
      <c r="B5" t="s">
        <v>282</v>
      </c>
      <c r="D5" t="s">
        <v>282</v>
      </c>
    </row>
    <row r="6" spans="2:31">
      <c r="B6" t="s">
        <v>283</v>
      </c>
      <c r="D6" t="s">
        <v>284</v>
      </c>
    </row>
    <row r="7" spans="2:31">
      <c r="B7" t="s">
        <v>285</v>
      </c>
      <c r="D7" t="s">
        <v>286</v>
      </c>
    </row>
    <row r="8" spans="2:31">
      <c r="B8" t="s">
        <v>287</v>
      </c>
    </row>
    <row r="9" spans="2:31">
      <c r="B9" t="s">
        <v>288</v>
      </c>
    </row>
    <row r="16" spans="2:31">
      <c r="B16" s="156" t="s">
        <v>289</v>
      </c>
      <c r="C16" s="157"/>
      <c r="D16" s="158"/>
      <c r="E16" s="156" t="s">
        <v>290</v>
      </c>
      <c r="F16" s="157"/>
      <c r="G16" s="158"/>
      <c r="H16" s="156" t="s">
        <v>291</v>
      </c>
      <c r="I16" s="157"/>
      <c r="J16" s="158"/>
      <c r="K16" s="156" t="s">
        <v>292</v>
      </c>
      <c r="L16" s="157"/>
      <c r="M16" s="158"/>
      <c r="N16" s="156" t="s">
        <v>320</v>
      </c>
      <c r="O16" s="157"/>
      <c r="P16" s="158"/>
      <c r="Q16" s="156" t="s">
        <v>321</v>
      </c>
      <c r="R16" s="157"/>
      <c r="S16" s="158"/>
      <c r="T16" s="156" t="s">
        <v>334</v>
      </c>
      <c r="U16" s="157"/>
      <c r="V16" s="158"/>
      <c r="W16" s="156" t="s">
        <v>335</v>
      </c>
      <c r="X16" s="157"/>
      <c r="Y16" s="158"/>
      <c r="Z16" s="156" t="s">
        <v>336</v>
      </c>
      <c r="AA16" s="157"/>
      <c r="AB16" s="158"/>
      <c r="AC16" s="156" t="s">
        <v>293</v>
      </c>
      <c r="AD16" s="157"/>
      <c r="AE16" s="158"/>
    </row>
    <row r="17" spans="2:31">
      <c r="C17" t="s">
        <v>294</v>
      </c>
      <c r="D17" t="s">
        <v>295</v>
      </c>
      <c r="F17" t="s">
        <v>294</v>
      </c>
      <c r="G17" t="s">
        <v>295</v>
      </c>
      <c r="I17" t="s">
        <v>294</v>
      </c>
      <c r="J17" t="s">
        <v>295</v>
      </c>
      <c r="L17" t="s">
        <v>294</v>
      </c>
      <c r="M17" t="s">
        <v>295</v>
      </c>
      <c r="O17" t="s">
        <v>294</v>
      </c>
      <c r="P17" t="s">
        <v>295</v>
      </c>
      <c r="R17" t="s">
        <v>294</v>
      </c>
      <c r="S17" t="s">
        <v>295</v>
      </c>
      <c r="U17" t="s">
        <v>294</v>
      </c>
      <c r="V17" t="s">
        <v>295</v>
      </c>
      <c r="X17" t="s">
        <v>294</v>
      </c>
      <c r="Y17" t="s">
        <v>295</v>
      </c>
      <c r="AA17" t="s">
        <v>294</v>
      </c>
      <c r="AB17" t="s">
        <v>295</v>
      </c>
      <c r="AD17" t="s">
        <v>294</v>
      </c>
      <c r="AE17" t="s">
        <v>295</v>
      </c>
    </row>
    <row r="18" spans="2:31">
      <c r="B18" s="159" t="s">
        <v>296</v>
      </c>
      <c r="C18" t="b">
        <v>0</v>
      </c>
      <c r="D18" t="b">
        <v>0</v>
      </c>
      <c r="E18" s="159"/>
      <c r="H18" s="159"/>
      <c r="K18" s="159"/>
      <c r="N18" s="159"/>
      <c r="Q18" s="159"/>
      <c r="T18" s="159"/>
      <c r="W18" s="159"/>
      <c r="Z18" s="159"/>
      <c r="AC18" s="159" t="s">
        <v>297</v>
      </c>
      <c r="AD18" t="b">
        <v>0</v>
      </c>
      <c r="AE18" t="b">
        <v>0</v>
      </c>
    </row>
    <row r="19" spans="2:31">
      <c r="B19" s="159" t="s">
        <v>298</v>
      </c>
      <c r="C19" t="b">
        <v>0</v>
      </c>
      <c r="D19" t="b">
        <v>0</v>
      </c>
      <c r="E19" s="159"/>
      <c r="H19" s="159"/>
      <c r="K19" s="159"/>
      <c r="N19" s="159"/>
      <c r="Q19" s="159"/>
      <c r="T19" s="159"/>
      <c r="W19" s="159"/>
      <c r="Z19" s="159"/>
      <c r="AC19" s="159"/>
    </row>
    <row r="20" spans="2:31">
      <c r="B20" s="159" t="s">
        <v>299</v>
      </c>
      <c r="C20" t="b">
        <v>0</v>
      </c>
      <c r="D20" t="b">
        <v>0</v>
      </c>
      <c r="E20" s="159"/>
      <c r="H20" s="159"/>
      <c r="K20" s="159"/>
      <c r="N20" s="159"/>
      <c r="Q20" s="159"/>
      <c r="T20" s="159"/>
      <c r="W20" s="159"/>
      <c r="Z20" s="159"/>
    </row>
    <row r="21" spans="2:31">
      <c r="B21" s="159" t="s">
        <v>300</v>
      </c>
      <c r="C21" t="b">
        <v>0</v>
      </c>
      <c r="D21" t="b">
        <v>0</v>
      </c>
      <c r="E21" s="159" t="s">
        <v>98</v>
      </c>
      <c r="F21" t="b">
        <v>0</v>
      </c>
      <c r="G21" t="b">
        <v>0</v>
      </c>
      <c r="H21" s="159" t="s">
        <v>98</v>
      </c>
      <c r="I21" t="b">
        <v>0</v>
      </c>
      <c r="J21" t="b">
        <v>0</v>
      </c>
      <c r="K21" s="159" t="s">
        <v>98</v>
      </c>
      <c r="L21" t="b">
        <v>0</v>
      </c>
      <c r="M21" t="b">
        <v>0</v>
      </c>
      <c r="N21" s="159" t="s">
        <v>98</v>
      </c>
      <c r="O21" t="b">
        <v>0</v>
      </c>
      <c r="P21" t="b">
        <v>0</v>
      </c>
      <c r="Q21" s="159" t="s">
        <v>98</v>
      </c>
      <c r="R21" t="b">
        <v>0</v>
      </c>
      <c r="S21" t="b">
        <v>0</v>
      </c>
      <c r="T21" s="159" t="s">
        <v>98</v>
      </c>
      <c r="U21" t="b">
        <v>0</v>
      </c>
      <c r="V21" t="b">
        <v>0</v>
      </c>
      <c r="W21" s="159" t="s">
        <v>98</v>
      </c>
      <c r="X21" t="b">
        <v>0</v>
      </c>
      <c r="Y21" t="b">
        <v>0</v>
      </c>
      <c r="Z21" s="159" t="s">
        <v>98</v>
      </c>
    </row>
    <row r="22" spans="2:31">
      <c r="B22" s="159" t="s">
        <v>104</v>
      </c>
      <c r="C22" t="b">
        <v>0</v>
      </c>
      <c r="D22" t="b">
        <v>0</v>
      </c>
      <c r="E22" s="159"/>
      <c r="H22" s="159"/>
      <c r="K22" s="159"/>
      <c r="N22" s="159"/>
      <c r="Q22" s="159"/>
      <c r="T22" s="159"/>
      <c r="W22" s="159"/>
      <c r="Z22" s="159"/>
    </row>
    <row r="23" spans="2:31">
      <c r="B23" s="159" t="s">
        <v>301</v>
      </c>
      <c r="C23" t="b">
        <v>0</v>
      </c>
      <c r="D23" t="b">
        <v>0</v>
      </c>
      <c r="E23" s="159"/>
      <c r="H23" s="159"/>
      <c r="K23" s="159"/>
      <c r="N23" s="159"/>
      <c r="Q23" s="159"/>
      <c r="T23" s="159"/>
      <c r="W23" s="159"/>
      <c r="Z23" s="159"/>
    </row>
    <row r="24" spans="2:31">
      <c r="B24" s="159" t="s">
        <v>302</v>
      </c>
      <c r="C24" t="b">
        <v>0</v>
      </c>
      <c r="D24" t="b">
        <v>0</v>
      </c>
      <c r="E24" s="159"/>
      <c r="H24" s="159"/>
      <c r="K24" s="159"/>
      <c r="N24" s="159"/>
      <c r="Q24" s="159"/>
      <c r="T24" s="159"/>
      <c r="W24" s="159"/>
      <c r="Z24" s="159"/>
    </row>
    <row r="25" spans="2:31">
      <c r="B25" s="159"/>
    </row>
    <row r="26" spans="2:31">
      <c r="B26" s="159"/>
    </row>
    <row r="42" spans="2:26">
      <c r="B42" s="159" t="s">
        <v>135</v>
      </c>
      <c r="C42" t="b">
        <v>0</v>
      </c>
      <c r="D42" t="b">
        <v>0</v>
      </c>
      <c r="E42" s="159" t="s">
        <v>135</v>
      </c>
      <c r="F42" t="b">
        <v>0</v>
      </c>
      <c r="G42" t="b">
        <v>0</v>
      </c>
      <c r="H42" s="159" t="s">
        <v>135</v>
      </c>
      <c r="I42" t="b">
        <v>0</v>
      </c>
      <c r="J42" t="b">
        <v>0</v>
      </c>
      <c r="K42" s="159" t="s">
        <v>135</v>
      </c>
      <c r="L42" t="b">
        <v>0</v>
      </c>
      <c r="M42" t="b">
        <v>0</v>
      </c>
      <c r="N42" s="159" t="s">
        <v>135</v>
      </c>
      <c r="O42" t="b">
        <v>0</v>
      </c>
      <c r="P42" t="b">
        <v>0</v>
      </c>
      <c r="Q42" s="159" t="s">
        <v>135</v>
      </c>
      <c r="R42" t="b">
        <v>0</v>
      </c>
      <c r="S42" t="b">
        <v>0</v>
      </c>
      <c r="T42" s="159" t="s">
        <v>135</v>
      </c>
      <c r="U42" t="b">
        <v>0</v>
      </c>
      <c r="V42" t="b">
        <v>0</v>
      </c>
      <c r="W42" s="159" t="s">
        <v>135</v>
      </c>
      <c r="X42" t="b">
        <v>0</v>
      </c>
      <c r="Y42" t="b">
        <v>0</v>
      </c>
      <c r="Z42" s="159" t="s">
        <v>135</v>
      </c>
    </row>
    <row r="58" spans="1:4">
      <c r="B58" s="159" t="s">
        <v>303</v>
      </c>
      <c r="C58" t="b">
        <v>0</v>
      </c>
      <c r="D58" t="b">
        <v>0</v>
      </c>
    </row>
    <row r="59" spans="1:4">
      <c r="B59" s="159" t="s">
        <v>304</v>
      </c>
      <c r="C59" t="b">
        <v>0</v>
      </c>
      <c r="D59" t="b">
        <v>0</v>
      </c>
    </row>
    <row r="60" spans="1:4">
      <c r="A60" t="s">
        <v>388</v>
      </c>
      <c r="C60" t="b">
        <v>0</v>
      </c>
    </row>
    <row r="61" spans="1:4">
      <c r="A61" t="s">
        <v>389</v>
      </c>
      <c r="C61" t="b">
        <v>0</v>
      </c>
    </row>
  </sheetData>
  <phoneticPr fontId="7"/>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B1:AY43"/>
  <sheetViews>
    <sheetView showGridLines="0" view="pageBreakPreview" zoomScale="80" zoomScaleNormal="100" zoomScaleSheetLayoutView="80" workbookViewId="0"/>
  </sheetViews>
  <sheetFormatPr defaultRowHeight="18.75"/>
  <cols>
    <col min="1" max="1" width="1.625" customWidth="1"/>
    <col min="2" max="2" width="9.875" customWidth="1"/>
    <col min="3" max="3" width="5.25" customWidth="1"/>
    <col min="4" max="4" width="5" customWidth="1"/>
    <col min="5" max="5" width="6.625" customWidth="1"/>
    <col min="6" max="6" width="3.75" customWidth="1"/>
    <col min="7" max="7" width="3.375" customWidth="1"/>
    <col min="8" max="8" width="4.875" customWidth="1"/>
    <col min="9" max="9" width="1.875" customWidth="1"/>
    <col min="10" max="10" width="5.5" customWidth="1"/>
    <col min="11" max="11" width="5" customWidth="1"/>
    <col min="12" max="12" width="9.5" style="67" customWidth="1"/>
    <col min="13" max="13" width="4.125" customWidth="1"/>
    <col min="14" max="14" width="2.5" customWidth="1"/>
    <col min="15" max="15" width="4.125" customWidth="1"/>
    <col min="16" max="16" width="2.5" customWidth="1"/>
    <col min="17" max="17" width="4.75" customWidth="1"/>
    <col min="18" max="18" width="3.875" customWidth="1"/>
    <col min="19" max="19" width="3.25" customWidth="1"/>
    <col min="20" max="20" width="4.5" customWidth="1"/>
    <col min="21" max="21" width="3.375" customWidth="1"/>
    <col min="22" max="22" width="4.125" customWidth="1"/>
    <col min="23" max="23" width="2.5" customWidth="1"/>
    <col min="24" max="24" width="4.75" customWidth="1"/>
    <col min="25" max="25" width="3.5" customWidth="1"/>
    <col min="26" max="26" width="6.625" customWidth="1"/>
    <col min="27" max="27" width="1.375" customWidth="1"/>
    <col min="28" max="28" width="9" customWidth="1"/>
  </cols>
  <sheetData>
    <row r="1" spans="2:32" ht="33" customHeight="1">
      <c r="B1" s="621" t="s">
        <v>406</v>
      </c>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row>
    <row r="2" spans="2:32" ht="25.5" customHeight="1">
      <c r="B2" s="622" t="s">
        <v>274</v>
      </c>
      <c r="C2" s="623"/>
      <c r="D2" s="623"/>
      <c r="E2" s="623"/>
      <c r="F2" s="623"/>
      <c r="G2" s="623"/>
      <c r="H2" s="623"/>
      <c r="I2" s="623"/>
      <c r="J2" s="623"/>
      <c r="K2" s="623"/>
      <c r="L2" s="623"/>
      <c r="M2" s="623"/>
      <c r="N2" s="623"/>
      <c r="O2" s="623"/>
      <c r="P2" s="623"/>
      <c r="Q2" s="623"/>
      <c r="V2" s="624" t="s">
        <v>382</v>
      </c>
      <c r="W2" s="624"/>
      <c r="X2" s="624"/>
      <c r="Y2" s="624"/>
      <c r="Z2" s="624"/>
      <c r="AA2" s="624"/>
      <c r="AB2" s="624"/>
    </row>
    <row r="3" spans="2:32" ht="37.5" customHeight="1">
      <c r="B3" s="625" t="s">
        <v>155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6"/>
    </row>
    <row r="4" spans="2:32" ht="25.5" customHeight="1">
      <c r="B4" s="635" t="s">
        <v>156</v>
      </c>
      <c r="C4" s="636"/>
      <c r="D4" s="636"/>
      <c r="E4" s="636"/>
      <c r="F4" s="636"/>
      <c r="G4" s="636"/>
      <c r="H4" s="636"/>
      <c r="I4" s="637"/>
      <c r="J4" s="638" t="s">
        <v>157</v>
      </c>
      <c r="K4" s="638"/>
      <c r="L4" s="638"/>
      <c r="M4" s="635" t="s">
        <v>158</v>
      </c>
      <c r="N4" s="636"/>
      <c r="O4" s="636"/>
      <c r="P4" s="636"/>
      <c r="Q4" s="636"/>
      <c r="R4" s="636"/>
      <c r="S4" s="636"/>
      <c r="T4" s="636"/>
      <c r="U4" s="636"/>
      <c r="V4" s="636"/>
      <c r="W4" s="636"/>
      <c r="X4" s="637"/>
      <c r="Y4" s="630" t="s">
        <v>159</v>
      </c>
      <c r="Z4" s="630"/>
      <c r="AA4" s="630"/>
      <c r="AB4" s="630"/>
    </row>
    <row r="5" spans="2:32" ht="30" customHeight="1">
      <c r="B5" s="639">
        <f>様式1!Z12</f>
        <v>0</v>
      </c>
      <c r="C5" s="640"/>
      <c r="D5" s="640"/>
      <c r="E5" s="640"/>
      <c r="F5" s="640"/>
      <c r="G5" s="640"/>
      <c r="H5" s="640"/>
      <c r="I5" s="641"/>
      <c r="J5" s="646">
        <f>様式1!AK21</f>
        <v>0</v>
      </c>
      <c r="K5" s="646"/>
      <c r="L5" s="646"/>
      <c r="M5" s="68">
        <f>様式1!M19</f>
        <v>0</v>
      </c>
      <c r="N5" s="69" t="s">
        <v>5</v>
      </c>
      <c r="O5" s="190">
        <f>様式1!P19</f>
        <v>0</v>
      </c>
      <c r="P5" s="69" t="s">
        <v>22</v>
      </c>
      <c r="Q5" s="192">
        <f>IF(M5=0,0,TEXT(様式1!M18,"(aaa)"))</f>
        <v>0</v>
      </c>
      <c r="R5" s="647" t="s">
        <v>160</v>
      </c>
      <c r="S5" s="647"/>
      <c r="T5" s="70">
        <f>様式1!AB19</f>
        <v>0</v>
      </c>
      <c r="U5" s="71" t="s">
        <v>5</v>
      </c>
      <c r="V5" s="190">
        <f>様式1!AE19</f>
        <v>0</v>
      </c>
      <c r="W5" s="71" t="s">
        <v>22</v>
      </c>
      <c r="X5" s="192">
        <f>IF(T5=0,0,TEXT(様式1!AB18,"(aaa)"))</f>
        <v>0</v>
      </c>
      <c r="Y5" s="648">
        <f>様式1!R26</f>
        <v>0</v>
      </c>
      <c r="Z5" s="648"/>
      <c r="AA5" s="648"/>
      <c r="AB5" s="648"/>
    </row>
    <row r="6" spans="2:32" ht="25.5" customHeight="1">
      <c r="B6" s="642"/>
      <c r="C6" s="628"/>
      <c r="D6" s="628"/>
      <c r="E6" s="628"/>
      <c r="F6" s="628"/>
      <c r="G6" s="628"/>
      <c r="H6" s="628"/>
      <c r="I6" s="643"/>
      <c r="J6" s="646"/>
      <c r="K6" s="646"/>
      <c r="L6" s="646"/>
      <c r="M6" s="649"/>
      <c r="N6" s="650"/>
      <c r="P6" s="72"/>
      <c r="Q6" s="628" t="str">
        <f>様式1!AM19</f>
        <v/>
      </c>
      <c r="R6" s="626" t="s">
        <v>26</v>
      </c>
      <c r="S6" s="628" t="str">
        <f>様式1!AQ19</f>
        <v/>
      </c>
      <c r="T6" s="628"/>
      <c r="U6" s="626" t="s">
        <v>22</v>
      </c>
      <c r="X6" s="73"/>
      <c r="Y6" s="630" t="s">
        <v>161</v>
      </c>
      <c r="Z6" s="630"/>
      <c r="AA6" s="630"/>
      <c r="AB6" s="630"/>
    </row>
    <row r="7" spans="2:32" ht="30" customHeight="1">
      <c r="B7" s="644"/>
      <c r="C7" s="629"/>
      <c r="D7" s="629"/>
      <c r="E7" s="629"/>
      <c r="F7" s="629"/>
      <c r="G7" s="629"/>
      <c r="H7" s="629"/>
      <c r="I7" s="645"/>
      <c r="J7" s="646"/>
      <c r="K7" s="646"/>
      <c r="L7" s="646"/>
      <c r="M7" s="651"/>
      <c r="N7" s="652"/>
      <c r="O7" s="74"/>
      <c r="P7" s="74"/>
      <c r="Q7" s="629"/>
      <c r="R7" s="627"/>
      <c r="S7" s="629"/>
      <c r="T7" s="629"/>
      <c r="U7" s="627"/>
      <c r="V7" s="75"/>
      <c r="W7" s="75"/>
      <c r="X7" s="76"/>
      <c r="Y7" s="631">
        <f>様式1!AB25</f>
        <v>0</v>
      </c>
      <c r="Z7" s="632"/>
      <c r="AA7" s="632"/>
      <c r="AB7" s="633"/>
    </row>
    <row r="8" spans="2:32" ht="11.25" customHeight="1">
      <c r="B8" s="77"/>
      <c r="C8" s="78"/>
      <c r="D8" s="78"/>
      <c r="E8" s="79"/>
      <c r="F8" s="80"/>
      <c r="G8" s="80"/>
      <c r="H8" s="80"/>
      <c r="I8" s="80"/>
      <c r="J8" s="81"/>
    </row>
    <row r="9" spans="2:32" ht="21" customHeight="1">
      <c r="B9" s="634" t="s">
        <v>162</v>
      </c>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row>
    <row r="10" spans="2:32" ht="28.5" customHeight="1">
      <c r="B10" s="688" t="s">
        <v>163</v>
      </c>
      <c r="C10" s="664"/>
      <c r="D10" s="665"/>
      <c r="E10" s="635" t="s">
        <v>72</v>
      </c>
      <c r="F10" s="637"/>
      <c r="G10" s="660" t="s">
        <v>73</v>
      </c>
      <c r="H10" s="660"/>
      <c r="I10" s="660"/>
      <c r="J10" s="661" t="s">
        <v>164</v>
      </c>
      <c r="K10" s="662"/>
      <c r="L10" s="663" t="s">
        <v>165</v>
      </c>
      <c r="M10" s="664"/>
      <c r="N10" s="664"/>
      <c r="O10" s="665"/>
      <c r="P10" s="669" t="s">
        <v>72</v>
      </c>
      <c r="Q10" s="669"/>
      <c r="R10" s="669"/>
      <c r="S10" s="669" t="s">
        <v>73</v>
      </c>
      <c r="T10" s="669"/>
      <c r="U10" s="669"/>
      <c r="V10" s="669" t="s">
        <v>166</v>
      </c>
      <c r="W10" s="669"/>
      <c r="X10" s="635"/>
      <c r="Y10" s="690" t="s">
        <v>167</v>
      </c>
      <c r="Z10" s="669"/>
      <c r="AA10" s="691">
        <f>J11+V11</f>
        <v>0</v>
      </c>
      <c r="AB10" s="692"/>
      <c r="AC10" s="82"/>
      <c r="AD10" s="653"/>
    </row>
    <row r="11" spans="2:32" ht="41.25" customHeight="1">
      <c r="B11" s="689"/>
      <c r="C11" s="667"/>
      <c r="D11" s="668"/>
      <c r="E11" s="654">
        <f>様式1!N30+様式1!S30+様式1!X30</f>
        <v>0</v>
      </c>
      <c r="F11" s="654"/>
      <c r="G11" s="654">
        <f>様式1!N31+様式1!S31+様式1!X31</f>
        <v>0</v>
      </c>
      <c r="H11" s="654"/>
      <c r="I11" s="654"/>
      <c r="J11" s="655">
        <f>E11+G11</f>
        <v>0</v>
      </c>
      <c r="K11" s="656"/>
      <c r="L11" s="666"/>
      <c r="M11" s="667"/>
      <c r="N11" s="667"/>
      <c r="O11" s="668"/>
      <c r="P11" s="655">
        <f>様式1!AB30+様式1!AH30</f>
        <v>0</v>
      </c>
      <c r="Q11" s="655"/>
      <c r="R11" s="655"/>
      <c r="S11" s="657">
        <f>様式1!AB31+様式1!AH31</f>
        <v>0</v>
      </c>
      <c r="T11" s="658"/>
      <c r="U11" s="659"/>
      <c r="V11" s="654">
        <f>P11+S11</f>
        <v>0</v>
      </c>
      <c r="W11" s="654"/>
      <c r="X11" s="657"/>
      <c r="Y11" s="690"/>
      <c r="Z11" s="669"/>
      <c r="AA11" s="693"/>
      <c r="AB11" s="694"/>
      <c r="AC11" s="82"/>
      <c r="AD11" s="653"/>
      <c r="AF11" s="83"/>
    </row>
    <row r="12" spans="2:32" ht="11.25" customHeight="1">
      <c r="B12" s="84"/>
      <c r="C12" s="84"/>
      <c r="D12" s="84"/>
      <c r="E12" s="85"/>
      <c r="F12" s="85"/>
      <c r="G12" s="85"/>
      <c r="H12" s="85"/>
      <c r="I12" s="85"/>
      <c r="J12" s="86"/>
      <c r="K12" s="86"/>
      <c r="L12" s="84"/>
      <c r="M12" s="84"/>
      <c r="N12" s="84"/>
      <c r="O12" s="84"/>
      <c r="P12" s="87"/>
      <c r="Q12" s="87"/>
      <c r="R12" s="87"/>
      <c r="S12" s="85"/>
      <c r="T12" s="85"/>
      <c r="U12" s="85"/>
      <c r="V12" s="85"/>
      <c r="W12" s="85"/>
      <c r="X12" s="85"/>
      <c r="Y12" s="88"/>
      <c r="Z12" s="88"/>
      <c r="AA12" s="87"/>
      <c r="AB12" s="87"/>
      <c r="AC12" s="89"/>
    </row>
    <row r="13" spans="2:32">
      <c r="B13" s="634" t="s">
        <v>168</v>
      </c>
      <c r="C13" s="634"/>
      <c r="D13" s="634"/>
      <c r="E13" s="634"/>
      <c r="F13" s="634"/>
      <c r="G13" s="634"/>
      <c r="H13" s="634"/>
      <c r="I13" s="634"/>
      <c r="J13" s="634"/>
      <c r="K13" s="634"/>
      <c r="L13" s="634"/>
      <c r="M13" s="634"/>
      <c r="N13" s="634"/>
      <c r="O13" s="634"/>
      <c r="P13" s="634"/>
      <c r="Q13" s="634"/>
      <c r="R13" s="634"/>
      <c r="S13" s="634"/>
      <c r="T13" s="634"/>
      <c r="U13" s="634"/>
      <c r="V13" s="634"/>
      <c r="W13" s="634"/>
      <c r="X13" s="634"/>
      <c r="Y13" s="634"/>
      <c r="Z13" s="634"/>
      <c r="AA13" s="634"/>
      <c r="AB13" s="634"/>
    </row>
    <row r="14" spans="2:32" s="90" customFormat="1" ht="21" customHeight="1">
      <c r="B14" s="670" t="s">
        <v>169</v>
      </c>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0"/>
      <c r="AA14" s="670"/>
      <c r="AB14" s="670"/>
    </row>
    <row r="15" spans="2:32" s="91" customFormat="1" ht="90.75" customHeight="1">
      <c r="B15" s="671" t="s">
        <v>170</v>
      </c>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671"/>
      <c r="AA15" s="671"/>
      <c r="AB15" s="671"/>
    </row>
    <row r="16" spans="2:32" s="91" customFormat="1" ht="6.75" customHeight="1">
      <c r="B16" s="92"/>
      <c r="C16" s="92"/>
      <c r="D16" s="92"/>
      <c r="E16" s="92"/>
      <c r="F16" s="92"/>
      <c r="G16" s="92"/>
      <c r="H16" s="92"/>
      <c r="I16" s="93"/>
      <c r="J16" s="93"/>
      <c r="K16" s="93"/>
      <c r="L16" s="92"/>
      <c r="M16" s="92"/>
      <c r="N16" s="92"/>
      <c r="O16" s="92"/>
      <c r="P16" s="92"/>
      <c r="Q16" s="92"/>
      <c r="R16" s="92"/>
      <c r="S16" s="92"/>
      <c r="T16" s="92"/>
      <c r="U16" s="92"/>
      <c r="V16" s="92"/>
      <c r="W16" s="92"/>
      <c r="X16" s="92"/>
      <c r="Y16" s="92"/>
      <c r="Z16" s="92"/>
      <c r="AA16" s="92"/>
      <c r="AB16" s="92"/>
    </row>
    <row r="17" spans="2:29" ht="24.75" customHeight="1">
      <c r="B17" s="672" t="s">
        <v>398</v>
      </c>
      <c r="C17" s="673"/>
      <c r="D17" s="674" t="s">
        <v>324</v>
      </c>
      <c r="E17" s="674"/>
      <c r="F17" s="674" t="s">
        <v>325</v>
      </c>
      <c r="G17" s="674"/>
      <c r="H17" s="674"/>
      <c r="I17" s="675" t="s">
        <v>326</v>
      </c>
      <c r="J17" s="676"/>
      <c r="K17" s="677"/>
      <c r="L17" s="684" t="s">
        <v>172</v>
      </c>
      <c r="M17" s="685"/>
      <c r="N17" s="685"/>
      <c r="O17" s="686"/>
      <c r="P17" s="687" t="s">
        <v>173</v>
      </c>
      <c r="Q17" s="687"/>
      <c r="R17" s="687"/>
      <c r="S17" s="687"/>
      <c r="T17" s="687"/>
      <c r="U17" s="687"/>
      <c r="V17" s="687"/>
      <c r="W17" s="687"/>
      <c r="X17" s="687"/>
      <c r="Y17" s="687"/>
      <c r="Z17" s="703" t="s">
        <v>174</v>
      </c>
      <c r="AA17" s="704"/>
      <c r="AB17" s="705"/>
    </row>
    <row r="18" spans="2:29" ht="15" customHeight="1">
      <c r="B18" s="672"/>
      <c r="C18" s="673"/>
      <c r="D18" s="674"/>
      <c r="E18" s="674"/>
      <c r="F18" s="674"/>
      <c r="G18" s="674"/>
      <c r="H18" s="674"/>
      <c r="I18" s="678"/>
      <c r="J18" s="679"/>
      <c r="K18" s="680"/>
      <c r="L18" s="706" t="s">
        <v>175</v>
      </c>
      <c r="M18" s="707"/>
      <c r="N18" s="707"/>
      <c r="O18" s="707"/>
      <c r="P18" s="707"/>
      <c r="Q18" s="707"/>
      <c r="R18" s="707"/>
      <c r="S18" s="707"/>
      <c r="T18" s="707"/>
      <c r="U18" s="707"/>
      <c r="V18" s="707"/>
      <c r="W18" s="707"/>
      <c r="X18" s="707"/>
      <c r="Y18" s="707"/>
      <c r="Z18" s="707"/>
      <c r="AA18" s="707"/>
      <c r="AB18" s="708"/>
    </row>
    <row r="19" spans="2:29" ht="33" customHeight="1">
      <c r="B19" s="673"/>
      <c r="C19" s="673"/>
      <c r="D19" s="674"/>
      <c r="E19" s="674"/>
      <c r="F19" s="674"/>
      <c r="G19" s="674"/>
      <c r="H19" s="674"/>
      <c r="I19" s="678"/>
      <c r="J19" s="679"/>
      <c r="K19" s="680"/>
      <c r="L19" s="709" t="s">
        <v>176</v>
      </c>
      <c r="M19" s="710"/>
      <c r="N19" s="710"/>
      <c r="O19" s="711"/>
      <c r="P19" s="715" t="s">
        <v>177</v>
      </c>
      <c r="Q19" s="687"/>
      <c r="R19" s="687"/>
      <c r="S19" s="687"/>
      <c r="T19" s="687"/>
      <c r="U19" s="715" t="s">
        <v>178</v>
      </c>
      <c r="V19" s="687"/>
      <c r="W19" s="687"/>
      <c r="X19" s="687"/>
      <c r="Y19" s="687"/>
      <c r="Z19" s="716" t="s">
        <v>179</v>
      </c>
      <c r="AA19" s="717"/>
      <c r="AB19" s="718"/>
    </row>
    <row r="20" spans="2:29" ht="34.5" customHeight="1">
      <c r="B20" s="673"/>
      <c r="C20" s="673"/>
      <c r="D20" s="674"/>
      <c r="E20" s="674"/>
      <c r="F20" s="674"/>
      <c r="G20" s="674"/>
      <c r="H20" s="674"/>
      <c r="I20" s="681"/>
      <c r="J20" s="682"/>
      <c r="K20" s="683"/>
      <c r="L20" s="712"/>
      <c r="M20" s="713"/>
      <c r="N20" s="713"/>
      <c r="O20" s="714"/>
      <c r="P20" s="630" t="s">
        <v>180</v>
      </c>
      <c r="Q20" s="722"/>
      <c r="R20" s="722"/>
      <c r="S20" s="722"/>
      <c r="T20" s="722"/>
      <c r="U20" s="630" t="s">
        <v>181</v>
      </c>
      <c r="V20" s="722"/>
      <c r="W20" s="722"/>
      <c r="X20" s="722"/>
      <c r="Y20" s="722"/>
      <c r="Z20" s="719"/>
      <c r="AA20" s="720"/>
      <c r="AB20" s="721"/>
    </row>
    <row r="21" spans="2:29" ht="24" customHeight="1">
      <c r="B21" s="741" t="str">
        <f>IF(OR(様式1!K19="",様式1!M19="",様式1!P19=""),"",様式1!M18)</f>
        <v/>
      </c>
      <c r="C21" s="742"/>
      <c r="D21" s="723"/>
      <c r="E21" s="724"/>
      <c r="F21" s="738">
        <f>様式2!M30</f>
        <v>0</v>
      </c>
      <c r="G21" s="739"/>
      <c r="H21" s="740"/>
      <c r="I21" s="738">
        <f>様式2!M38</f>
        <v>0</v>
      </c>
      <c r="J21" s="739"/>
      <c r="K21" s="740"/>
      <c r="L21" s="695"/>
      <c r="M21" s="696"/>
      <c r="N21" s="697" t="s">
        <v>182</v>
      </c>
      <c r="O21" s="698"/>
      <c r="P21" s="94" t="s">
        <v>183</v>
      </c>
      <c r="Q21" s="729" t="s">
        <v>184</v>
      </c>
      <c r="R21" s="729"/>
      <c r="S21" s="729"/>
      <c r="T21" s="95" t="s">
        <v>185</v>
      </c>
      <c r="U21" s="94" t="s">
        <v>183</v>
      </c>
      <c r="V21" s="729" t="s">
        <v>184</v>
      </c>
      <c r="W21" s="729"/>
      <c r="X21" s="729"/>
      <c r="Y21" s="95" t="s">
        <v>185</v>
      </c>
      <c r="Z21" s="730" t="s">
        <v>186</v>
      </c>
      <c r="AA21" s="731"/>
      <c r="AB21" s="732"/>
    </row>
    <row r="22" spans="2:29" ht="24" customHeight="1">
      <c r="B22" s="743"/>
      <c r="C22" s="744"/>
      <c r="D22" s="725"/>
      <c r="E22" s="726"/>
      <c r="F22" s="733">
        <f>様式2!S30</f>
        <v>0</v>
      </c>
      <c r="G22" s="734"/>
      <c r="H22" s="735"/>
      <c r="I22" s="733">
        <f>様式2!S38</f>
        <v>0</v>
      </c>
      <c r="J22" s="734"/>
      <c r="K22" s="735"/>
      <c r="L22" s="96" t="s">
        <v>184</v>
      </c>
      <c r="M22" s="736" t="s">
        <v>187</v>
      </c>
      <c r="N22" s="736"/>
      <c r="O22" s="737"/>
      <c r="P22" s="747"/>
      <c r="Q22" s="748"/>
      <c r="R22" s="748"/>
      <c r="S22" s="699" t="s">
        <v>188</v>
      </c>
      <c r="T22" s="700"/>
      <c r="U22" s="747"/>
      <c r="V22" s="748"/>
      <c r="W22" s="748"/>
      <c r="X22" s="699" t="s">
        <v>188</v>
      </c>
      <c r="Y22" s="700"/>
      <c r="Z22" s="701"/>
      <c r="AA22" s="702"/>
      <c r="AB22" s="97" t="s">
        <v>189</v>
      </c>
    </row>
    <row r="23" spans="2:29" ht="24" customHeight="1">
      <c r="B23" s="745"/>
      <c r="C23" s="746"/>
      <c r="D23" s="727"/>
      <c r="E23" s="728"/>
      <c r="F23" s="749">
        <f>様式2!H30</f>
        <v>0.5</v>
      </c>
      <c r="G23" s="750"/>
      <c r="H23" s="751"/>
      <c r="I23" s="749">
        <f>様式2!H38</f>
        <v>0.72222222222222221</v>
      </c>
      <c r="J23" s="750"/>
      <c r="K23" s="751"/>
      <c r="L23" s="98" t="s">
        <v>184</v>
      </c>
      <c r="M23" s="752" t="s">
        <v>190</v>
      </c>
      <c r="N23" s="752"/>
      <c r="O23" s="753"/>
      <c r="P23" s="754"/>
      <c r="Q23" s="755"/>
      <c r="R23" s="755"/>
      <c r="S23" s="756" t="s">
        <v>182</v>
      </c>
      <c r="T23" s="757"/>
      <c r="U23" s="754"/>
      <c r="V23" s="755"/>
      <c r="W23" s="755"/>
      <c r="X23" s="756" t="s">
        <v>182</v>
      </c>
      <c r="Y23" s="757"/>
      <c r="Z23" s="758"/>
      <c r="AA23" s="759"/>
      <c r="AB23" s="97" t="s">
        <v>182</v>
      </c>
    </row>
    <row r="24" spans="2:29" ht="24" customHeight="1">
      <c r="B24" s="741">
        <f>IF(様式1!AB18-様式1!M18&lt;1,0,B21+1)</f>
        <v>0</v>
      </c>
      <c r="C24" s="742"/>
      <c r="D24" s="761">
        <f>様式2!AC22</f>
        <v>0</v>
      </c>
      <c r="E24" s="761"/>
      <c r="F24" s="738">
        <f>様式2!AC30</f>
        <v>0</v>
      </c>
      <c r="G24" s="739"/>
      <c r="H24" s="740"/>
      <c r="I24" s="738">
        <f>様式2!AC38</f>
        <v>0</v>
      </c>
      <c r="J24" s="739"/>
      <c r="K24" s="740"/>
      <c r="L24" s="762"/>
      <c r="M24" s="696"/>
      <c r="N24" s="697" t="s">
        <v>182</v>
      </c>
      <c r="O24" s="698"/>
      <c r="P24" s="94" t="s">
        <v>183</v>
      </c>
      <c r="Q24" s="729" t="s">
        <v>184</v>
      </c>
      <c r="R24" s="729"/>
      <c r="S24" s="729"/>
      <c r="T24" s="95" t="s">
        <v>185</v>
      </c>
      <c r="U24" s="94" t="s">
        <v>183</v>
      </c>
      <c r="V24" s="729" t="s">
        <v>184</v>
      </c>
      <c r="W24" s="729"/>
      <c r="X24" s="729"/>
      <c r="Y24" s="95" t="s">
        <v>185</v>
      </c>
      <c r="Z24" s="730" t="s">
        <v>186</v>
      </c>
      <c r="AA24" s="731"/>
      <c r="AB24" s="732"/>
    </row>
    <row r="25" spans="2:29" ht="24" customHeight="1">
      <c r="B25" s="743"/>
      <c r="C25" s="744"/>
      <c r="D25" s="760">
        <f>様式2!AI22</f>
        <v>0</v>
      </c>
      <c r="E25" s="760"/>
      <c r="F25" s="733">
        <f>様式2!AI30</f>
        <v>0</v>
      </c>
      <c r="G25" s="734"/>
      <c r="H25" s="735"/>
      <c r="I25" s="733">
        <f>様式2!AI38</f>
        <v>0</v>
      </c>
      <c r="J25" s="734"/>
      <c r="K25" s="735"/>
      <c r="L25" s="96" t="s">
        <v>184</v>
      </c>
      <c r="M25" s="736" t="s">
        <v>187</v>
      </c>
      <c r="N25" s="736"/>
      <c r="O25" s="737"/>
      <c r="P25" s="747"/>
      <c r="Q25" s="748"/>
      <c r="R25" s="748"/>
      <c r="S25" s="699" t="s">
        <v>188</v>
      </c>
      <c r="T25" s="700"/>
      <c r="U25" s="747"/>
      <c r="V25" s="748"/>
      <c r="W25" s="748"/>
      <c r="X25" s="699" t="s">
        <v>188</v>
      </c>
      <c r="Y25" s="700"/>
      <c r="Z25" s="701"/>
      <c r="AA25" s="702"/>
      <c r="AB25" s="97" t="s">
        <v>189</v>
      </c>
      <c r="AC25" s="100"/>
    </row>
    <row r="26" spans="2:29" ht="24" customHeight="1">
      <c r="B26" s="745"/>
      <c r="C26" s="746"/>
      <c r="D26" s="749">
        <f>様式2!X22</f>
        <v>0.31944444444444442</v>
      </c>
      <c r="E26" s="750"/>
      <c r="F26" s="749">
        <f>様式2!X30</f>
        <v>0.5</v>
      </c>
      <c r="G26" s="750"/>
      <c r="H26" s="751"/>
      <c r="I26" s="749">
        <f>様式2!X38</f>
        <v>0.72222222222222221</v>
      </c>
      <c r="J26" s="750"/>
      <c r="K26" s="751"/>
      <c r="L26" s="98" t="s">
        <v>184</v>
      </c>
      <c r="M26" s="752" t="s">
        <v>190</v>
      </c>
      <c r="N26" s="752"/>
      <c r="O26" s="753"/>
      <c r="P26" s="754"/>
      <c r="Q26" s="755"/>
      <c r="R26" s="755"/>
      <c r="S26" s="756" t="s">
        <v>182</v>
      </c>
      <c r="T26" s="757"/>
      <c r="U26" s="754"/>
      <c r="V26" s="755"/>
      <c r="W26" s="755"/>
      <c r="X26" s="756" t="s">
        <v>182</v>
      </c>
      <c r="Y26" s="757"/>
      <c r="Z26" s="758"/>
      <c r="AA26" s="759"/>
      <c r="AB26" s="97" t="s">
        <v>182</v>
      </c>
    </row>
    <row r="27" spans="2:29" ht="24" customHeight="1">
      <c r="B27" s="741">
        <f>IF(様式1!AB18-様式1!M18&lt;2,0,B21+2)</f>
        <v>0</v>
      </c>
      <c r="C27" s="742"/>
      <c r="D27" s="761">
        <f>様式2!AS22</f>
        <v>0</v>
      </c>
      <c r="E27" s="761"/>
      <c r="F27" s="738">
        <f>様式2!AS30</f>
        <v>0</v>
      </c>
      <c r="G27" s="739"/>
      <c r="H27" s="740"/>
      <c r="I27" s="738">
        <f>様式2!AS38</f>
        <v>0</v>
      </c>
      <c r="J27" s="739"/>
      <c r="K27" s="740"/>
      <c r="L27" s="762"/>
      <c r="M27" s="696"/>
      <c r="N27" s="697" t="s">
        <v>182</v>
      </c>
      <c r="O27" s="698"/>
      <c r="P27" s="94" t="s">
        <v>183</v>
      </c>
      <c r="Q27" s="729" t="s">
        <v>184</v>
      </c>
      <c r="R27" s="729"/>
      <c r="S27" s="729"/>
      <c r="T27" s="95" t="s">
        <v>185</v>
      </c>
      <c r="U27" s="94" t="s">
        <v>183</v>
      </c>
      <c r="V27" s="729" t="s">
        <v>184</v>
      </c>
      <c r="W27" s="729"/>
      <c r="X27" s="729"/>
      <c r="Y27" s="95" t="s">
        <v>185</v>
      </c>
      <c r="Z27" s="730" t="s">
        <v>186</v>
      </c>
      <c r="AA27" s="731"/>
      <c r="AB27" s="732"/>
    </row>
    <row r="28" spans="2:29" ht="24" customHeight="1">
      <c r="B28" s="743"/>
      <c r="C28" s="744"/>
      <c r="D28" s="760">
        <f>様式2!AY22</f>
        <v>0</v>
      </c>
      <c r="E28" s="760"/>
      <c r="F28" s="733">
        <f>様式2!AY30</f>
        <v>0</v>
      </c>
      <c r="G28" s="734"/>
      <c r="H28" s="735"/>
      <c r="I28" s="733">
        <f>様式2!AY38</f>
        <v>0</v>
      </c>
      <c r="J28" s="734"/>
      <c r="K28" s="735"/>
      <c r="L28" s="96" t="s">
        <v>184</v>
      </c>
      <c r="M28" s="736" t="s">
        <v>187</v>
      </c>
      <c r="N28" s="736"/>
      <c r="O28" s="737"/>
      <c r="P28" s="747"/>
      <c r="Q28" s="748"/>
      <c r="R28" s="748"/>
      <c r="S28" s="699" t="s">
        <v>188</v>
      </c>
      <c r="T28" s="700"/>
      <c r="U28" s="747"/>
      <c r="V28" s="748"/>
      <c r="W28" s="748"/>
      <c r="X28" s="699" t="s">
        <v>188</v>
      </c>
      <c r="Y28" s="700"/>
      <c r="Z28" s="701"/>
      <c r="AA28" s="702"/>
      <c r="AB28" s="97" t="s">
        <v>189</v>
      </c>
    </row>
    <row r="29" spans="2:29" ht="24" customHeight="1">
      <c r="B29" s="745"/>
      <c r="C29" s="746"/>
      <c r="D29" s="749">
        <f>様式2!AN22</f>
        <v>0.31944444444444442</v>
      </c>
      <c r="E29" s="750"/>
      <c r="F29" s="749">
        <f>様式2!AN30</f>
        <v>0.5</v>
      </c>
      <c r="G29" s="750"/>
      <c r="H29" s="751"/>
      <c r="I29" s="749">
        <f>様式2!AN38</f>
        <v>0.72222222222222221</v>
      </c>
      <c r="J29" s="750"/>
      <c r="K29" s="751"/>
      <c r="L29" s="98" t="s">
        <v>184</v>
      </c>
      <c r="M29" s="752" t="s">
        <v>190</v>
      </c>
      <c r="N29" s="752"/>
      <c r="O29" s="753"/>
      <c r="P29" s="754"/>
      <c r="Q29" s="755"/>
      <c r="R29" s="755"/>
      <c r="S29" s="756" t="s">
        <v>182</v>
      </c>
      <c r="T29" s="757"/>
      <c r="U29" s="754"/>
      <c r="V29" s="755"/>
      <c r="W29" s="755"/>
      <c r="X29" s="756" t="s">
        <v>182</v>
      </c>
      <c r="Y29" s="757"/>
      <c r="Z29" s="754"/>
      <c r="AA29" s="755"/>
      <c r="AB29" s="99" t="s">
        <v>182</v>
      </c>
    </row>
    <row r="30" spans="2:29" ht="11.25" customHeight="1">
      <c r="B30" s="101"/>
      <c r="C30" s="101"/>
      <c r="D30" s="102"/>
      <c r="E30" s="102"/>
      <c r="F30" s="103"/>
      <c r="G30" s="103"/>
      <c r="H30" s="103"/>
      <c r="I30" s="104"/>
      <c r="J30" s="104"/>
      <c r="K30" s="104"/>
      <c r="L30" s="105"/>
      <c r="M30" s="106"/>
      <c r="N30" s="106"/>
      <c r="O30" s="106"/>
      <c r="P30" s="107"/>
      <c r="Q30" s="107"/>
      <c r="R30" s="107"/>
      <c r="S30" s="108"/>
      <c r="T30" s="108"/>
      <c r="U30" s="107"/>
      <c r="V30" s="107"/>
      <c r="W30" s="107"/>
      <c r="X30" s="108"/>
      <c r="Y30" s="108"/>
      <c r="Z30" s="109"/>
      <c r="AA30" s="109"/>
      <c r="AB30" s="110"/>
    </row>
    <row r="31" spans="2:29">
      <c r="B31" s="763" t="s">
        <v>192</v>
      </c>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row>
    <row r="32" spans="2:29" s="111" customFormat="1" ht="24.75" customHeight="1">
      <c r="B32" s="764" t="s">
        <v>277</v>
      </c>
      <c r="C32" s="764"/>
      <c r="D32" s="764"/>
      <c r="E32" s="764"/>
      <c r="F32" s="764"/>
      <c r="G32" s="764"/>
      <c r="H32" s="764"/>
      <c r="I32" s="764"/>
      <c r="J32" s="764"/>
      <c r="K32" s="764"/>
      <c r="L32" s="764"/>
      <c r="M32" s="764"/>
      <c r="N32" s="764"/>
      <c r="O32" s="764"/>
      <c r="P32" s="764"/>
      <c r="Q32" s="764"/>
      <c r="R32" s="764"/>
      <c r="S32" s="764"/>
      <c r="T32" s="764"/>
      <c r="U32" s="764"/>
      <c r="V32" s="764"/>
      <c r="W32" s="764"/>
      <c r="X32" s="764"/>
      <c r="Y32" s="764"/>
      <c r="Z32" s="764"/>
      <c r="AA32" s="764"/>
      <c r="AB32" s="764"/>
    </row>
    <row r="33" spans="2:51" ht="21" customHeight="1">
      <c r="B33" s="189" t="s">
        <v>193</v>
      </c>
      <c r="C33" s="635" t="s">
        <v>194</v>
      </c>
      <c r="D33" s="637"/>
      <c r="E33" s="635" t="s">
        <v>195</v>
      </c>
      <c r="F33" s="637"/>
      <c r="G33" s="635" t="s">
        <v>196</v>
      </c>
      <c r="H33" s="636"/>
      <c r="I33" s="637"/>
      <c r="J33" s="635" t="s">
        <v>197</v>
      </c>
      <c r="K33" s="637"/>
      <c r="L33" s="189" t="s">
        <v>198</v>
      </c>
      <c r="M33" s="635" t="s">
        <v>199</v>
      </c>
      <c r="N33" s="636"/>
      <c r="O33" s="637"/>
      <c r="P33" s="635" t="s">
        <v>200</v>
      </c>
      <c r="Q33" s="636"/>
      <c r="R33" s="637"/>
      <c r="S33" s="635" t="s">
        <v>201</v>
      </c>
      <c r="T33" s="636"/>
      <c r="U33" s="637"/>
      <c r="V33" s="635" t="s">
        <v>202</v>
      </c>
      <c r="W33" s="636"/>
      <c r="X33" s="637"/>
      <c r="Y33" s="635" t="s">
        <v>203</v>
      </c>
      <c r="Z33" s="637"/>
      <c r="AA33" s="635" t="s">
        <v>204</v>
      </c>
      <c r="AB33" s="637"/>
    </row>
    <row r="34" spans="2:51" ht="30" customHeight="1">
      <c r="B34" s="112"/>
      <c r="C34" s="765"/>
      <c r="D34" s="766"/>
      <c r="E34" s="765"/>
      <c r="F34" s="766"/>
      <c r="G34" s="765"/>
      <c r="H34" s="767"/>
      <c r="I34" s="766"/>
      <c r="J34" s="765"/>
      <c r="K34" s="766"/>
      <c r="L34" s="112"/>
      <c r="M34" s="765"/>
      <c r="N34" s="767"/>
      <c r="O34" s="766"/>
      <c r="P34" s="765"/>
      <c r="Q34" s="767"/>
      <c r="R34" s="766"/>
      <c r="S34" s="765"/>
      <c r="T34" s="767"/>
      <c r="U34" s="766"/>
      <c r="V34" s="765"/>
      <c r="W34" s="767"/>
      <c r="X34" s="766"/>
      <c r="Y34" s="765"/>
      <c r="Z34" s="766"/>
      <c r="AA34" s="765"/>
      <c r="AB34" s="766"/>
    </row>
    <row r="35" spans="2:51" s="91" customFormat="1" ht="21" customHeight="1">
      <c r="B35" s="764" t="s">
        <v>205</v>
      </c>
      <c r="C35" s="764"/>
      <c r="D35" s="764"/>
      <c r="E35" s="764"/>
      <c r="F35" s="764"/>
      <c r="G35" s="764"/>
      <c r="H35" s="764"/>
      <c r="I35" s="764"/>
      <c r="J35" s="764"/>
      <c r="K35" s="764"/>
      <c r="L35" s="764"/>
      <c r="M35" s="764"/>
      <c r="N35" s="764"/>
      <c r="O35" s="764"/>
      <c r="P35" s="764"/>
      <c r="Q35" s="764"/>
      <c r="R35" s="764"/>
      <c r="S35" s="764"/>
      <c r="T35" s="764"/>
      <c r="U35" s="764"/>
      <c r="V35" s="764"/>
      <c r="W35" s="764"/>
      <c r="X35" s="764"/>
      <c r="Y35" s="764"/>
      <c r="Z35" s="764"/>
      <c r="AA35" s="764"/>
      <c r="AB35" s="764"/>
    </row>
    <row r="36" spans="2:51" s="91" customFormat="1" ht="20.25" customHeight="1">
      <c r="B36" s="764" t="s">
        <v>206</v>
      </c>
      <c r="C36" s="764"/>
      <c r="D36" s="764"/>
      <c r="E36" s="764"/>
      <c r="F36" s="764"/>
      <c r="G36" s="764"/>
      <c r="H36" s="764"/>
      <c r="I36" s="764"/>
      <c r="J36" s="764"/>
      <c r="K36" s="764"/>
      <c r="L36" s="764"/>
      <c r="M36" s="764"/>
      <c r="N36" s="764"/>
      <c r="O36" s="764"/>
      <c r="P36" s="764"/>
      <c r="Q36" s="764"/>
      <c r="R36" s="764"/>
      <c r="S36" s="764"/>
      <c r="T36" s="764"/>
      <c r="U36" s="764"/>
      <c r="V36" s="764"/>
      <c r="W36" s="764"/>
      <c r="X36" s="764"/>
      <c r="Y36" s="764"/>
      <c r="Z36" s="764"/>
      <c r="AA36" s="764"/>
      <c r="AB36" s="764"/>
    </row>
    <row r="37" spans="2:51" ht="8.25" customHeight="1">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row>
    <row r="38" spans="2:51">
      <c r="B38" s="634" t="s">
        <v>207</v>
      </c>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D38" s="770"/>
      <c r="AE38" s="770"/>
      <c r="AF38" s="770"/>
      <c r="AG38" s="770"/>
      <c r="AH38" s="770"/>
      <c r="AI38" s="770"/>
      <c r="AJ38" s="770"/>
      <c r="AK38" s="770"/>
      <c r="AL38" s="770"/>
      <c r="AM38" s="770"/>
      <c r="AN38" s="770"/>
      <c r="AO38" s="770"/>
      <c r="AP38" s="770"/>
      <c r="AQ38" s="770"/>
      <c r="AR38" s="770"/>
      <c r="AS38" s="770"/>
      <c r="AT38" s="770"/>
      <c r="AU38" s="770"/>
      <c r="AV38" s="770"/>
      <c r="AW38" s="770"/>
      <c r="AX38" s="770"/>
      <c r="AY38" s="770"/>
    </row>
    <row r="39" spans="2:51" ht="24.75" customHeight="1">
      <c r="C39" s="114"/>
      <c r="D39" s="114"/>
      <c r="E39" s="114"/>
      <c r="G39" s="771"/>
      <c r="H39" s="771"/>
      <c r="I39" s="771"/>
      <c r="J39" s="193" t="s">
        <v>208</v>
      </c>
      <c r="K39" s="191"/>
      <c r="L39" s="194"/>
      <c r="M39" s="193" t="s">
        <v>97</v>
      </c>
      <c r="N39" s="193"/>
      <c r="O39" s="191"/>
      <c r="P39" s="191"/>
      <c r="Q39" s="191"/>
    </row>
    <row r="40" spans="2:51" ht="23.25" customHeight="1">
      <c r="B40" s="115"/>
      <c r="H40" s="772" t="s">
        <v>209</v>
      </c>
      <c r="I40" s="772"/>
      <c r="J40" s="772"/>
      <c r="K40" s="772"/>
      <c r="L40" s="772"/>
      <c r="M40" s="772"/>
      <c r="N40" s="772"/>
      <c r="O40" s="772"/>
      <c r="P40" s="772"/>
      <c r="Q40" s="772"/>
      <c r="R40" s="772"/>
      <c r="S40" s="772"/>
      <c r="T40" s="772"/>
      <c r="U40" s="772"/>
      <c r="V40" s="772"/>
      <c r="W40" s="772"/>
      <c r="X40" s="772"/>
      <c r="Y40" s="772"/>
      <c r="Z40" s="772"/>
      <c r="AA40" s="772"/>
      <c r="AB40" s="772"/>
    </row>
    <row r="41" spans="2:51" ht="33" customHeight="1">
      <c r="B41" s="768" t="s">
        <v>391</v>
      </c>
      <c r="C41" s="768"/>
      <c r="D41" s="768"/>
      <c r="E41" s="768"/>
      <c r="F41" s="768"/>
      <c r="G41" s="768"/>
      <c r="H41" s="768"/>
      <c r="I41" s="768"/>
      <c r="J41" s="768"/>
      <c r="K41" s="768"/>
      <c r="L41" s="768"/>
      <c r="M41" s="768"/>
      <c r="N41" s="768"/>
      <c r="O41" s="768"/>
      <c r="P41" s="768"/>
      <c r="Q41" s="768"/>
      <c r="R41" s="768"/>
      <c r="S41" s="768"/>
      <c r="T41" s="768"/>
      <c r="U41" s="768"/>
      <c r="V41" s="768"/>
      <c r="W41" s="768"/>
      <c r="X41" s="768"/>
      <c r="Y41" s="768"/>
      <c r="Z41" s="768"/>
      <c r="AA41" s="768"/>
      <c r="AB41" s="768"/>
    </row>
    <row r="42" spans="2:51" ht="55.5" customHeight="1">
      <c r="B42" s="769"/>
      <c r="C42" s="769"/>
      <c r="D42" s="769"/>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769"/>
    </row>
    <row r="43" spans="2:51">
      <c r="B43" s="116"/>
    </row>
  </sheetData>
  <sheetProtection sheet="1" objects="1" scenarios="1"/>
  <mergeCells count="163">
    <mergeCell ref="B41:AB41"/>
    <mergeCell ref="B42:AB42"/>
    <mergeCell ref="B36:AB36"/>
    <mergeCell ref="B38:AB38"/>
    <mergeCell ref="AD38:AY38"/>
    <mergeCell ref="G39:I39"/>
    <mergeCell ref="H40:AB40"/>
    <mergeCell ref="P34:R34"/>
    <mergeCell ref="S34:U34"/>
    <mergeCell ref="V34:X34"/>
    <mergeCell ref="Y34:Z34"/>
    <mergeCell ref="AA34:AB34"/>
    <mergeCell ref="B35:AB35"/>
    <mergeCell ref="P33:R33"/>
    <mergeCell ref="S33:U33"/>
    <mergeCell ref="V33:X33"/>
    <mergeCell ref="Y33:Z33"/>
    <mergeCell ref="AA33:AB33"/>
    <mergeCell ref="C34:D34"/>
    <mergeCell ref="E34:F34"/>
    <mergeCell ref="G34:I34"/>
    <mergeCell ref="J34:K34"/>
    <mergeCell ref="M34:O34"/>
    <mergeCell ref="U29:W29"/>
    <mergeCell ref="X29:Y29"/>
    <mergeCell ref="Z29:AA29"/>
    <mergeCell ref="B31:AB31"/>
    <mergeCell ref="B32:AB32"/>
    <mergeCell ref="C33:D33"/>
    <mergeCell ref="E33:F33"/>
    <mergeCell ref="G33:I33"/>
    <mergeCell ref="J33:K33"/>
    <mergeCell ref="M33:O33"/>
    <mergeCell ref="D29:E29"/>
    <mergeCell ref="F29:H29"/>
    <mergeCell ref="I29:K29"/>
    <mergeCell ref="M29:O29"/>
    <mergeCell ref="P29:R29"/>
    <mergeCell ref="S29:T29"/>
    <mergeCell ref="B27:C29"/>
    <mergeCell ref="D27:E27"/>
    <mergeCell ref="F27:H27"/>
    <mergeCell ref="I27:K27"/>
    <mergeCell ref="L27:M27"/>
    <mergeCell ref="N27:O27"/>
    <mergeCell ref="Q27:S27"/>
    <mergeCell ref="V27:X27"/>
    <mergeCell ref="I28:K28"/>
    <mergeCell ref="M28:O28"/>
    <mergeCell ref="P28:R28"/>
    <mergeCell ref="S28:T28"/>
    <mergeCell ref="U28:W28"/>
    <mergeCell ref="X28:Y28"/>
    <mergeCell ref="Z28:AA28"/>
    <mergeCell ref="Z27:AB27"/>
    <mergeCell ref="D28:E28"/>
    <mergeCell ref="F28:H28"/>
    <mergeCell ref="P22:R22"/>
    <mergeCell ref="S22:T22"/>
    <mergeCell ref="U22:W22"/>
    <mergeCell ref="X26:Y26"/>
    <mergeCell ref="Z26:AA26"/>
    <mergeCell ref="B24:C26"/>
    <mergeCell ref="D24:E24"/>
    <mergeCell ref="F24:H24"/>
    <mergeCell ref="I24:K24"/>
    <mergeCell ref="L24:M24"/>
    <mergeCell ref="D26:E26"/>
    <mergeCell ref="F26:H26"/>
    <mergeCell ref="I26:K26"/>
    <mergeCell ref="M26:O26"/>
    <mergeCell ref="P26:R26"/>
    <mergeCell ref="S26:T26"/>
    <mergeCell ref="U26:W26"/>
    <mergeCell ref="F21:H21"/>
    <mergeCell ref="I21:K21"/>
    <mergeCell ref="B21:C23"/>
    <mergeCell ref="U25:W25"/>
    <mergeCell ref="X25:Y25"/>
    <mergeCell ref="Z25:AA25"/>
    <mergeCell ref="N24:O24"/>
    <mergeCell ref="Q24:S24"/>
    <mergeCell ref="V24:X24"/>
    <mergeCell ref="Z24:AB24"/>
    <mergeCell ref="F23:H23"/>
    <mergeCell ref="I23:K23"/>
    <mergeCell ref="M23:O23"/>
    <mergeCell ref="P23:R23"/>
    <mergeCell ref="S23:T23"/>
    <mergeCell ref="U23:W23"/>
    <mergeCell ref="X23:Y23"/>
    <mergeCell ref="Z23:AA23"/>
    <mergeCell ref="D25:E25"/>
    <mergeCell ref="F25:H25"/>
    <mergeCell ref="I25:K25"/>
    <mergeCell ref="M25:O25"/>
    <mergeCell ref="P25:R25"/>
    <mergeCell ref="S25:T25"/>
    <mergeCell ref="B10:D11"/>
    <mergeCell ref="S10:U10"/>
    <mergeCell ref="V10:X10"/>
    <mergeCell ref="Y10:Z11"/>
    <mergeCell ref="AA10:AB11"/>
    <mergeCell ref="L21:M21"/>
    <mergeCell ref="N21:O21"/>
    <mergeCell ref="X22:Y22"/>
    <mergeCell ref="Z22:AA22"/>
    <mergeCell ref="Z17:AB17"/>
    <mergeCell ref="L18:AB18"/>
    <mergeCell ref="L19:O20"/>
    <mergeCell ref="P19:T19"/>
    <mergeCell ref="U19:Y19"/>
    <mergeCell ref="Z19:AB20"/>
    <mergeCell ref="P20:T20"/>
    <mergeCell ref="U20:Y20"/>
    <mergeCell ref="D21:E23"/>
    <mergeCell ref="Q21:S21"/>
    <mergeCell ref="V21:X21"/>
    <mergeCell ref="Z21:AB21"/>
    <mergeCell ref="F22:H22"/>
    <mergeCell ref="I22:K22"/>
    <mergeCell ref="M22:O22"/>
    <mergeCell ref="B13:AB13"/>
    <mergeCell ref="B14:AB14"/>
    <mergeCell ref="B15:AB15"/>
    <mergeCell ref="B17:C20"/>
    <mergeCell ref="D17:E20"/>
    <mergeCell ref="F17:H20"/>
    <mergeCell ref="I17:K20"/>
    <mergeCell ref="L17:O17"/>
    <mergeCell ref="P17:Y17"/>
    <mergeCell ref="AD10:AD11"/>
    <mergeCell ref="E11:F11"/>
    <mergeCell ref="G11:I11"/>
    <mergeCell ref="J11:K11"/>
    <mergeCell ref="P11:R11"/>
    <mergeCell ref="S11:U11"/>
    <mergeCell ref="E10:F10"/>
    <mergeCell ref="G10:I10"/>
    <mergeCell ref="J10:K10"/>
    <mergeCell ref="L10:O11"/>
    <mergeCell ref="P10:R10"/>
    <mergeCell ref="V11:X11"/>
    <mergeCell ref="B9:AB9"/>
    <mergeCell ref="B4:I4"/>
    <mergeCell ref="J4:L4"/>
    <mergeCell ref="M4:X4"/>
    <mergeCell ref="Y4:AB4"/>
    <mergeCell ref="B5:I7"/>
    <mergeCell ref="J5:L7"/>
    <mergeCell ref="R5:S5"/>
    <mergeCell ref="Y5:AB5"/>
    <mergeCell ref="M6:N7"/>
    <mergeCell ref="Q6:Q7"/>
    <mergeCell ref="B1:AB1"/>
    <mergeCell ref="B2:Q2"/>
    <mergeCell ref="V2:AB2"/>
    <mergeCell ref="B3:AB3"/>
    <mergeCell ref="R6:R7"/>
    <mergeCell ref="S6:T7"/>
    <mergeCell ref="U6:U7"/>
    <mergeCell ref="Y6:AB6"/>
    <mergeCell ref="Y7:AB7"/>
  </mergeCells>
  <phoneticPr fontId="7"/>
  <conditionalFormatting sqref="B21:C29">
    <cfRule type="cellIs" dxfId="120" priority="1" operator="equal">
      <formula>0</formula>
    </cfRule>
  </conditionalFormatting>
  <conditionalFormatting sqref="D26">
    <cfRule type="expression" dxfId="119" priority="14">
      <formula>OR(D24=0,D24="　",D24="－",D24="持参")</formula>
    </cfRule>
    <cfRule type="expression" dxfId="118" priority="15">
      <formula>D24&lt;&gt;0</formula>
    </cfRule>
  </conditionalFormatting>
  <conditionalFormatting sqref="D29">
    <cfRule type="expression" dxfId="117" priority="8">
      <formula>OR(D27=0,D27="　",D27="－",D27="持参")</formula>
    </cfRule>
    <cfRule type="expression" dxfId="116" priority="9">
      <formula>D27&lt;&gt;0</formula>
    </cfRule>
  </conditionalFormatting>
  <conditionalFormatting sqref="F23">
    <cfRule type="expression" dxfId="115" priority="19">
      <formula>OR(F21=0,F21="　",F21="－",F21="持参")</formula>
    </cfRule>
    <cfRule type="expression" dxfId="114" priority="20">
      <formula>F21&lt;&gt;0</formula>
    </cfRule>
  </conditionalFormatting>
  <conditionalFormatting sqref="F26">
    <cfRule type="expression" dxfId="113" priority="12">
      <formula>OR(F24=0,F24="　",F24="－",F24="持参")</formula>
    </cfRule>
    <cfRule type="expression" dxfId="112" priority="13">
      <formula>F24&lt;&gt;0</formula>
    </cfRule>
  </conditionalFormatting>
  <conditionalFormatting sqref="F29">
    <cfRule type="expression" dxfId="111" priority="6">
      <formula>OR(F27=0,F27="　",F27="－",F27="持参")</formula>
    </cfRule>
    <cfRule type="expression" dxfId="110" priority="7">
      <formula>F27&lt;&gt;0</formula>
    </cfRule>
  </conditionalFormatting>
  <conditionalFormatting sqref="I23">
    <cfRule type="expression" dxfId="108" priority="16">
      <formula>OR(I21=0,I21="　",I21="－",I21="持参")</formula>
    </cfRule>
    <cfRule type="expression" dxfId="107" priority="17">
      <formula>I21&lt;&gt;0</formula>
    </cfRule>
  </conditionalFormatting>
  <conditionalFormatting sqref="I26">
    <cfRule type="expression" dxfId="106" priority="10">
      <formula>OR(I24=0,I24="　",I24="－",I24="持参")</formula>
    </cfRule>
    <cfRule type="expression" dxfId="105" priority="11">
      <formula>I24&lt;&gt;0</formula>
    </cfRule>
  </conditionalFormatting>
  <conditionalFormatting sqref="I29">
    <cfRule type="expression" dxfId="104" priority="4">
      <formula>OR(I27=0,I27="　",I27="－",I27="持参")</formula>
    </cfRule>
    <cfRule type="expression" dxfId="103" priority="5">
      <formula>I27&lt;&gt;0</formula>
    </cfRule>
  </conditionalFormatting>
  <conditionalFormatting sqref="Q5 X5">
    <cfRule type="containsBlanks" dxfId="102" priority="52">
      <formula>LEN(TRIM(Q5))=0</formula>
    </cfRule>
  </conditionalFormatting>
  <dataValidations disablePrompts="1" count="5">
    <dataValidation type="list" allowBlank="1" showInputMessage="1" showErrorMessage="1" sqref="V21:X21 V24:X24 V27:X27" xr:uid="{00000000-0002-0000-0300-000000000000}">
      <formula1>"　,スポーツ系,お茶,ジュース"</formula1>
    </dataValidation>
    <dataValidation type="list" allowBlank="1" showInputMessage="1" showErrorMessage="1" sqref="L30" xr:uid="{00000000-0002-0000-0300-000001000000}">
      <formula1>"　,温 1,温 2,温 3,温 4,温 5,温 6,温 7"</formula1>
    </dataValidation>
    <dataValidation type="list" allowBlank="1" showInputMessage="1" showErrorMessage="1" sqref="Q21:S21 Q24:S24 Q27:S27" xr:uid="{00000000-0002-0000-0300-000003000000}">
      <formula1>"　,お茶,ジュース,パック牛乳"</formula1>
    </dataValidation>
    <dataValidation type="list" allowBlank="1" showInputMessage="1" showErrorMessage="1" sqref="L23 L26 L29" xr:uid="{A3E5A6F6-A62E-4CA9-A17D-5CF8C852C9BD}">
      <formula1>"　,温 1,温 2,温 3,温 4,温 5,温 6,温 7,温 8,温 9,温 10"</formula1>
    </dataValidation>
    <dataValidation type="list" allowBlank="1" showInputMessage="1" showErrorMessage="1" sqref="L22 L25 L28" xr:uid="{B07E3A08-2F98-412E-A0E1-18E32798B423}">
      <formula1>"　,冷 1,冷 2,冷 3,冷 4,冷 5,冷 6,冷 7,冷 8,冷 9,冷 10"</formula1>
    </dataValidation>
  </dataValidations>
  <printOptions horizontalCentered="1" verticalCentered="1"/>
  <pageMargins left="0.23622047244094491" right="0.23622047244094491" top="0.15748031496062992" bottom="0.15748031496062992" header="0.31496062992125984" footer="0.31496062992125984"/>
  <pageSetup paperSize="9" scale="73" orientation="portrait" r:id="rId1"/>
  <ignoredErrors>
    <ignoredError sqref="Q6 S6"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6" r:id="rId4" name="Check Box 6">
              <controlPr defaultSize="0" autoFill="0" autoLine="0" autoPict="0">
                <anchor moveWithCells="1">
                  <from>
                    <xdr:col>7</xdr:col>
                    <xdr:colOff>304800</xdr:colOff>
                    <xdr:row>38</xdr:row>
                    <xdr:rowOff>47625</xdr:rowOff>
                  </from>
                  <to>
                    <xdr:col>9</xdr:col>
                    <xdr:colOff>28575</xdr:colOff>
                    <xdr:row>38</xdr:row>
                    <xdr:rowOff>285750</xdr:rowOff>
                  </to>
                </anchor>
              </controlPr>
            </control>
          </mc:Choice>
        </mc:AlternateContent>
        <mc:AlternateContent xmlns:mc="http://schemas.openxmlformats.org/markup-compatibility/2006">
          <mc:Choice Requires="x14">
            <control shapeId="10247" r:id="rId5" name="Check Box 7">
              <controlPr defaultSize="0" autoFill="0" autoLine="0" autoPict="0">
                <anchor moveWithCells="1">
                  <from>
                    <xdr:col>11</xdr:col>
                    <xdr:colOff>514350</xdr:colOff>
                    <xdr:row>38</xdr:row>
                    <xdr:rowOff>47625</xdr:rowOff>
                  </from>
                  <to>
                    <xdr:col>12</xdr:col>
                    <xdr:colOff>28575</xdr:colOff>
                    <xdr:row>38</xdr:row>
                    <xdr:rowOff>285750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2685D318-DE08-49B4-8C19-802D737AEE85}">
            <xm:f>OR(Sheet2!$AD$18=TRUE,Sheet2!$AE$18=TRUE)</xm:f>
            <x14:dxf>
              <fill>
                <patternFill patternType="none">
                  <bgColor auto="1"/>
                </patternFill>
              </fill>
            </x14:dxf>
          </x14:cfRule>
          <xm:sqref>G39:Q39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B1:X26"/>
  <sheetViews>
    <sheetView showGridLines="0" view="pageBreakPreview" zoomScale="80" zoomScaleNormal="100" zoomScaleSheetLayoutView="80" workbookViewId="0"/>
  </sheetViews>
  <sheetFormatPr defaultRowHeight="18.75"/>
  <cols>
    <col min="1" max="1" width="2" customWidth="1"/>
    <col min="2" max="2" width="6.125" customWidth="1"/>
    <col min="3" max="3" width="11.25" customWidth="1"/>
    <col min="4" max="4" width="24.625" customWidth="1"/>
    <col min="5" max="5" width="7.375" customWidth="1"/>
    <col min="6" max="6" width="7.625" customWidth="1"/>
    <col min="7" max="7" width="25.25" customWidth="1"/>
    <col min="8" max="8" width="2.375" customWidth="1"/>
    <col min="9" max="9" width="5.5" customWidth="1"/>
    <col min="10" max="10" width="9.5" customWidth="1"/>
    <col min="11" max="18" width="4.125" customWidth="1"/>
    <col min="19" max="19" width="4.75" customWidth="1"/>
    <col min="20" max="20" width="3.875" customWidth="1"/>
    <col min="21" max="21" width="8" customWidth="1"/>
    <col min="22" max="22" width="2" customWidth="1"/>
    <col min="24" max="24" width="10.625" customWidth="1"/>
  </cols>
  <sheetData>
    <row r="1" spans="2:24" s="131" customFormat="1" ht="33.75" customHeight="1">
      <c r="B1" s="773" t="s">
        <v>408</v>
      </c>
      <c r="C1" s="773"/>
      <c r="D1" s="773"/>
      <c r="E1" s="773"/>
      <c r="F1" s="773"/>
      <c r="G1" s="773"/>
      <c r="H1" s="773"/>
      <c r="I1" s="773"/>
      <c r="J1" s="773"/>
      <c r="K1" s="773"/>
      <c r="L1" s="773"/>
      <c r="M1" s="773"/>
      <c r="N1" s="773"/>
      <c r="O1" s="773"/>
      <c r="P1" s="773"/>
      <c r="Q1" s="773"/>
      <c r="R1" s="773"/>
      <c r="S1" s="773"/>
      <c r="T1" s="773"/>
      <c r="U1" s="773"/>
    </row>
    <row r="2" spans="2:24" s="131" customFormat="1" ht="25.5" customHeight="1">
      <c r="B2" s="198" t="s">
        <v>275</v>
      </c>
      <c r="C2" s="198"/>
      <c r="O2" s="778" t="s">
        <v>382</v>
      </c>
      <c r="P2" s="778"/>
      <c r="Q2" s="778"/>
      <c r="R2" s="778"/>
      <c r="S2" s="778"/>
      <c r="T2" s="778"/>
      <c r="U2" s="778"/>
      <c r="X2" s="132"/>
    </row>
    <row r="3" spans="2:24" s="131" customFormat="1" ht="47.25" customHeight="1">
      <c r="B3" s="774" t="s">
        <v>235</v>
      </c>
      <c r="C3" s="774"/>
      <c r="D3" s="774"/>
      <c r="E3" s="774"/>
      <c r="F3" s="774"/>
      <c r="G3" s="774"/>
      <c r="H3" s="774"/>
      <c r="I3" s="774"/>
      <c r="J3" s="774"/>
      <c r="K3" s="774"/>
      <c r="L3" s="774"/>
      <c r="M3" s="774"/>
      <c r="N3" s="774"/>
      <c r="O3" s="774"/>
      <c r="P3" s="774"/>
      <c r="Q3" s="774"/>
      <c r="R3" s="774"/>
      <c r="S3" s="774"/>
      <c r="T3" s="774"/>
      <c r="U3" s="774"/>
    </row>
    <row r="4" spans="2:24" s="131" customFormat="1" ht="33" customHeight="1">
      <c r="C4" s="775" t="s">
        <v>236</v>
      </c>
      <c r="D4" s="775"/>
      <c r="E4" s="133" t="s">
        <v>237</v>
      </c>
      <c r="F4" s="776">
        <f>様式1!Z12</f>
        <v>0</v>
      </c>
      <c r="G4" s="776"/>
      <c r="H4" s="134" t="s">
        <v>238</v>
      </c>
      <c r="I4" s="777" t="s">
        <v>239</v>
      </c>
      <c r="J4" s="777"/>
      <c r="K4" s="117">
        <f>様式1!M19</f>
        <v>0</v>
      </c>
      <c r="L4" s="135" t="s">
        <v>240</v>
      </c>
      <c r="M4" s="117">
        <f>様式1!P19</f>
        <v>0</v>
      </c>
      <c r="N4" s="136" t="s">
        <v>241</v>
      </c>
      <c r="O4" s="136" t="s">
        <v>242</v>
      </c>
      <c r="P4" s="117">
        <f>様式1!AB19</f>
        <v>0</v>
      </c>
      <c r="Q4" s="135" t="s">
        <v>240</v>
      </c>
      <c r="R4" s="117">
        <f>様式1!AE19</f>
        <v>0</v>
      </c>
      <c r="S4" s="136" t="s">
        <v>241</v>
      </c>
      <c r="T4" s="137" t="s">
        <v>238</v>
      </c>
      <c r="U4" s="134"/>
    </row>
    <row r="5" spans="2:24" s="131" customFormat="1" ht="30" customHeight="1">
      <c r="B5" s="195" t="s">
        <v>243</v>
      </c>
      <c r="C5" s="195" t="s">
        <v>244</v>
      </c>
      <c r="D5" s="196" t="s">
        <v>245</v>
      </c>
      <c r="E5" s="197" t="s">
        <v>246</v>
      </c>
      <c r="F5" s="794" t="s">
        <v>247</v>
      </c>
      <c r="G5" s="795"/>
      <c r="H5" s="796" t="s">
        <v>248</v>
      </c>
      <c r="I5" s="797"/>
      <c r="J5" s="779" t="s">
        <v>329</v>
      </c>
      <c r="K5" s="780"/>
      <c r="L5" s="780"/>
      <c r="M5" s="780"/>
      <c r="N5" s="780"/>
      <c r="O5" s="780"/>
      <c r="P5" s="780"/>
      <c r="Q5" s="781"/>
      <c r="R5" s="782" t="s">
        <v>249</v>
      </c>
      <c r="S5" s="782"/>
      <c r="T5" s="782"/>
      <c r="U5" s="783"/>
    </row>
    <row r="6" spans="2:24" s="131" customFormat="1" ht="48" customHeight="1">
      <c r="B6" s="138">
        <v>1</v>
      </c>
      <c r="C6" s="118"/>
      <c r="D6" s="119"/>
      <c r="E6" s="120"/>
      <c r="F6" s="784"/>
      <c r="G6" s="785"/>
      <c r="H6" s="786"/>
      <c r="I6" s="787"/>
      <c r="J6" s="788" t="s">
        <v>250</v>
      </c>
      <c r="K6" s="789"/>
      <c r="L6" s="789"/>
      <c r="M6" s="789"/>
      <c r="N6" s="789"/>
      <c r="O6" s="789"/>
      <c r="P6" s="789"/>
      <c r="Q6" s="790"/>
      <c r="R6" s="791"/>
      <c r="S6" s="792"/>
      <c r="T6" s="792"/>
      <c r="U6" s="793"/>
    </row>
    <row r="7" spans="2:24" s="131" customFormat="1" ht="48" customHeight="1">
      <c r="B7" s="138">
        <v>2</v>
      </c>
      <c r="C7" s="118"/>
      <c r="D7" s="119"/>
      <c r="E7" s="120"/>
      <c r="F7" s="784"/>
      <c r="G7" s="785"/>
      <c r="H7" s="786"/>
      <c r="I7" s="787"/>
      <c r="J7" s="788" t="s">
        <v>250</v>
      </c>
      <c r="K7" s="789"/>
      <c r="L7" s="789"/>
      <c r="M7" s="789"/>
      <c r="N7" s="789"/>
      <c r="O7" s="789"/>
      <c r="P7" s="789"/>
      <c r="Q7" s="790"/>
      <c r="R7" s="791"/>
      <c r="S7" s="792"/>
      <c r="T7" s="792"/>
      <c r="U7" s="793"/>
    </row>
    <row r="8" spans="2:24" s="131" customFormat="1" ht="48" customHeight="1">
      <c r="B8" s="138">
        <v>3</v>
      </c>
      <c r="C8" s="118"/>
      <c r="D8" s="119"/>
      <c r="E8" s="120"/>
      <c r="F8" s="784"/>
      <c r="G8" s="785"/>
      <c r="H8" s="786"/>
      <c r="I8" s="787"/>
      <c r="J8" s="788" t="s">
        <v>250</v>
      </c>
      <c r="K8" s="789"/>
      <c r="L8" s="789"/>
      <c r="M8" s="789"/>
      <c r="N8" s="789"/>
      <c r="O8" s="789"/>
      <c r="P8" s="789"/>
      <c r="Q8" s="789"/>
      <c r="R8" s="791"/>
      <c r="S8" s="792"/>
      <c r="T8" s="792"/>
      <c r="U8" s="793"/>
    </row>
    <row r="9" spans="2:24" s="131" customFormat="1" ht="48" customHeight="1">
      <c r="B9" s="138">
        <v>4</v>
      </c>
      <c r="C9" s="118"/>
      <c r="D9" s="119"/>
      <c r="E9" s="120"/>
      <c r="F9" s="784"/>
      <c r="G9" s="785"/>
      <c r="H9" s="786"/>
      <c r="I9" s="787"/>
      <c r="J9" s="788" t="s">
        <v>250</v>
      </c>
      <c r="K9" s="789"/>
      <c r="L9" s="789"/>
      <c r="M9" s="789"/>
      <c r="N9" s="789"/>
      <c r="O9" s="789"/>
      <c r="P9" s="789"/>
      <c r="Q9" s="790"/>
      <c r="R9" s="791"/>
      <c r="S9" s="792"/>
      <c r="T9" s="792"/>
      <c r="U9" s="793"/>
    </row>
    <row r="10" spans="2:24" s="131" customFormat="1" ht="48" customHeight="1">
      <c r="B10" s="138">
        <v>5</v>
      </c>
      <c r="C10" s="118"/>
      <c r="D10" s="119"/>
      <c r="E10" s="120"/>
      <c r="F10" s="784"/>
      <c r="G10" s="785"/>
      <c r="H10" s="786"/>
      <c r="I10" s="787"/>
      <c r="J10" s="788" t="s">
        <v>250</v>
      </c>
      <c r="K10" s="789"/>
      <c r="L10" s="789"/>
      <c r="M10" s="789"/>
      <c r="N10" s="789"/>
      <c r="O10" s="789"/>
      <c r="P10" s="789"/>
      <c r="Q10" s="790"/>
      <c r="R10" s="791"/>
      <c r="S10" s="792"/>
      <c r="T10" s="792"/>
      <c r="U10" s="793"/>
    </row>
    <row r="11" spans="2:24" s="131" customFormat="1" ht="48" customHeight="1">
      <c r="B11" s="138">
        <v>6</v>
      </c>
      <c r="C11" s="118"/>
      <c r="D11" s="119"/>
      <c r="E11" s="120"/>
      <c r="F11" s="784"/>
      <c r="G11" s="785"/>
      <c r="H11" s="786"/>
      <c r="I11" s="787"/>
      <c r="J11" s="788" t="s">
        <v>250</v>
      </c>
      <c r="K11" s="789"/>
      <c r="L11" s="789"/>
      <c r="M11" s="789"/>
      <c r="N11" s="789"/>
      <c r="O11" s="789"/>
      <c r="P11" s="789"/>
      <c r="Q11" s="790"/>
      <c r="R11" s="139"/>
      <c r="S11" s="792"/>
      <c r="T11" s="792"/>
      <c r="U11" s="793"/>
    </row>
    <row r="12" spans="2:24" s="131" customFormat="1" ht="15" customHeight="1"/>
    <row r="13" spans="2:24" s="131" customFormat="1" ht="30.75" customHeight="1">
      <c r="B13" s="798" t="s">
        <v>251</v>
      </c>
      <c r="C13" s="798"/>
      <c r="D13" s="798"/>
      <c r="E13" s="798"/>
      <c r="F13" s="798"/>
      <c r="G13" s="798"/>
      <c r="H13" s="798"/>
      <c r="I13" s="798"/>
      <c r="J13" s="798"/>
      <c r="K13" s="798"/>
      <c r="L13" s="798"/>
      <c r="M13" s="798"/>
      <c r="N13" s="798"/>
      <c r="O13" s="798"/>
      <c r="P13" s="798"/>
      <c r="Q13" s="798"/>
      <c r="R13" s="798"/>
      <c r="S13" s="798"/>
      <c r="T13" s="798"/>
      <c r="U13" s="798"/>
    </row>
    <row r="14" spans="2:24" s="131" customFormat="1" ht="50.25" customHeight="1">
      <c r="B14" s="798" t="s">
        <v>252</v>
      </c>
      <c r="C14" s="798"/>
      <c r="D14" s="798"/>
      <c r="E14" s="798"/>
      <c r="F14" s="798"/>
      <c r="G14" s="798"/>
      <c r="H14" s="798"/>
      <c r="I14" s="798"/>
      <c r="J14" s="798"/>
      <c r="K14" s="798"/>
      <c r="L14" s="798"/>
      <c r="M14" s="798"/>
      <c r="N14" s="798"/>
      <c r="O14" s="798"/>
      <c r="P14" s="798"/>
      <c r="Q14" s="798"/>
      <c r="R14" s="798"/>
      <c r="S14" s="798"/>
      <c r="T14" s="798"/>
      <c r="U14" s="798"/>
      <c r="V14" s="140"/>
    </row>
    <row r="15" spans="2:24" s="131" customFormat="1" ht="30.75" customHeight="1">
      <c r="B15" s="798" t="s">
        <v>253</v>
      </c>
      <c r="C15" s="798"/>
      <c r="D15" s="798"/>
      <c r="E15" s="798"/>
      <c r="F15" s="798"/>
      <c r="G15" s="798"/>
      <c r="H15" s="798"/>
      <c r="I15" s="798"/>
      <c r="J15" s="798"/>
      <c r="K15" s="798"/>
      <c r="L15" s="798"/>
      <c r="M15" s="798"/>
      <c r="N15" s="798"/>
      <c r="O15" s="798"/>
      <c r="P15" s="798"/>
      <c r="Q15" s="798"/>
      <c r="R15" s="798"/>
      <c r="S15" s="798"/>
      <c r="T15" s="798"/>
      <c r="U15" s="798"/>
    </row>
    <row r="16" spans="2:24" s="131" customFormat="1" ht="6" customHeight="1">
      <c r="D16" s="141"/>
    </row>
    <row r="17" spans="2:21" s="131" customFormat="1" ht="23.25" customHeight="1">
      <c r="C17" s="142" t="s">
        <v>254</v>
      </c>
      <c r="D17" s="143"/>
      <c r="E17" s="144"/>
      <c r="F17" s="144"/>
      <c r="G17" s="145"/>
      <c r="H17" s="146"/>
      <c r="I17" s="146"/>
      <c r="J17" s="146"/>
      <c r="K17" s="146"/>
      <c r="L17" s="146"/>
      <c r="M17" s="146"/>
      <c r="N17" s="146"/>
      <c r="O17" s="146"/>
      <c r="P17" s="146"/>
      <c r="Q17" s="146"/>
      <c r="R17" s="146"/>
      <c r="S17" s="146"/>
      <c r="T17" s="146"/>
    </row>
    <row r="18" spans="2:21" s="131" customFormat="1" ht="18" customHeight="1">
      <c r="C18" s="147" t="s">
        <v>255</v>
      </c>
      <c r="D18" s="143"/>
      <c r="E18" s="143"/>
      <c r="F18" s="143"/>
      <c r="G18" s="143"/>
      <c r="H18" s="148"/>
      <c r="I18" s="146"/>
      <c r="J18" s="146"/>
      <c r="K18" s="146"/>
      <c r="L18" s="146"/>
      <c r="M18" s="146"/>
      <c r="N18" s="146"/>
      <c r="O18" s="146"/>
      <c r="P18" s="146"/>
      <c r="Q18" s="146"/>
      <c r="R18" s="146"/>
      <c r="S18" s="146"/>
      <c r="T18" s="146"/>
    </row>
    <row r="19" spans="2:21" s="131" customFormat="1" ht="18" customHeight="1">
      <c r="C19" s="147" t="s">
        <v>256</v>
      </c>
      <c r="D19" s="143"/>
      <c r="E19" s="143"/>
      <c r="F19" s="143"/>
      <c r="G19" s="149"/>
      <c r="H19" s="146"/>
      <c r="I19" s="146"/>
      <c r="J19" s="146"/>
      <c r="K19" s="146"/>
      <c r="L19" s="146"/>
      <c r="M19" s="146"/>
      <c r="N19" s="146"/>
      <c r="O19" s="146"/>
      <c r="P19" s="146"/>
      <c r="Q19" s="146"/>
      <c r="R19" s="146"/>
      <c r="S19" s="146"/>
      <c r="T19" s="146"/>
    </row>
    <row r="20" spans="2:21" s="131" customFormat="1" ht="18" customHeight="1">
      <c r="C20" s="147" t="s">
        <v>257</v>
      </c>
      <c r="D20" s="143"/>
      <c r="E20" s="143"/>
      <c r="F20" s="143"/>
      <c r="G20" s="143"/>
      <c r="H20" s="148"/>
      <c r="I20" s="146"/>
      <c r="J20" s="146"/>
      <c r="K20" s="146"/>
      <c r="L20" s="146"/>
      <c r="M20" s="146"/>
      <c r="N20" s="146"/>
      <c r="O20" s="146"/>
      <c r="P20" s="146"/>
      <c r="Q20" s="146"/>
      <c r="R20" s="146"/>
      <c r="S20" s="146"/>
      <c r="T20" s="146"/>
    </row>
    <row r="21" spans="2:21" s="131" customFormat="1" ht="18" customHeight="1">
      <c r="C21" s="147" t="s">
        <v>258</v>
      </c>
      <c r="D21" s="143"/>
      <c r="E21" s="143"/>
      <c r="F21" s="143"/>
      <c r="G21" s="149"/>
      <c r="H21" s="146"/>
      <c r="I21" s="146"/>
      <c r="J21" s="146"/>
      <c r="K21" s="146"/>
      <c r="L21" s="146"/>
      <c r="M21" s="146"/>
      <c r="N21" s="146"/>
      <c r="O21" s="146"/>
      <c r="P21" s="146"/>
      <c r="Q21" s="146"/>
      <c r="R21" s="146"/>
      <c r="S21" s="146"/>
      <c r="T21" s="146"/>
    </row>
    <row r="22" spans="2:21" s="131" customFormat="1" ht="6" customHeight="1">
      <c r="C22" s="150"/>
      <c r="D22" s="143"/>
      <c r="E22" s="151"/>
      <c r="F22" s="151"/>
      <c r="G22" s="152"/>
      <c r="H22" s="146"/>
      <c r="I22" s="146"/>
      <c r="J22" s="146"/>
      <c r="K22" s="146"/>
      <c r="L22" s="146"/>
      <c r="M22" s="146"/>
      <c r="N22" s="146"/>
      <c r="O22" s="146"/>
      <c r="P22" s="146"/>
      <c r="Q22" s="146"/>
      <c r="R22" s="146"/>
      <c r="S22" s="146"/>
      <c r="T22" s="146"/>
    </row>
    <row r="23" spans="2:21" s="131" customFormat="1" ht="11.25" customHeight="1">
      <c r="C23" s="153"/>
      <c r="D23" s="153"/>
      <c r="E23" s="146"/>
      <c r="F23" s="146"/>
      <c r="G23" s="146"/>
      <c r="H23" s="146"/>
      <c r="I23" s="146"/>
      <c r="J23" s="146"/>
      <c r="K23" s="146"/>
      <c r="L23" s="146"/>
      <c r="M23" s="146"/>
      <c r="N23" s="146"/>
      <c r="O23" s="146"/>
      <c r="P23" s="146"/>
      <c r="Q23" s="146"/>
      <c r="R23" s="146"/>
      <c r="S23" s="146"/>
      <c r="T23" s="146"/>
    </row>
    <row r="24" spans="2:21" s="131" customFormat="1" ht="18" customHeight="1">
      <c r="B24" s="799" t="s">
        <v>259</v>
      </c>
      <c r="C24" s="799"/>
      <c r="D24" s="799"/>
      <c r="E24" s="799"/>
      <c r="F24" s="799"/>
      <c r="G24" s="799"/>
      <c r="H24" s="799"/>
      <c r="I24" s="799"/>
      <c r="J24" s="799"/>
      <c r="K24" s="799"/>
      <c r="L24" s="799"/>
      <c r="M24" s="799"/>
      <c r="N24" s="799"/>
      <c r="O24" s="799"/>
      <c r="P24" s="799"/>
      <c r="Q24" s="799"/>
      <c r="R24" s="799"/>
      <c r="S24" s="799"/>
      <c r="T24" s="799"/>
      <c r="U24" s="799"/>
    </row>
    <row r="25" spans="2:21" s="131" customFormat="1" ht="18" customHeight="1">
      <c r="B25" s="799" t="s">
        <v>260</v>
      </c>
      <c r="C25" s="799"/>
      <c r="D25" s="799"/>
      <c r="E25" s="799"/>
      <c r="F25" s="799"/>
      <c r="G25" s="799"/>
      <c r="H25" s="799"/>
      <c r="I25" s="799"/>
      <c r="J25" s="799"/>
      <c r="K25" s="799"/>
      <c r="L25" s="799"/>
      <c r="M25" s="799"/>
      <c r="N25" s="799"/>
      <c r="O25" s="799"/>
      <c r="P25" s="799"/>
      <c r="Q25" s="799"/>
      <c r="R25" s="799"/>
      <c r="S25" s="799"/>
      <c r="T25" s="799"/>
      <c r="U25" s="799"/>
    </row>
    <row r="26" spans="2:21" s="131" customFormat="1" ht="18" customHeight="1">
      <c r="B26" s="799" t="s">
        <v>261</v>
      </c>
      <c r="C26" s="799"/>
      <c r="D26" s="799"/>
      <c r="E26" s="799"/>
      <c r="F26" s="799"/>
      <c r="G26" s="799"/>
      <c r="H26" s="799"/>
      <c r="I26" s="799"/>
      <c r="J26" s="799"/>
      <c r="K26" s="799"/>
      <c r="L26" s="799"/>
      <c r="M26" s="799"/>
      <c r="N26" s="799"/>
      <c r="O26" s="799"/>
      <c r="P26" s="799"/>
      <c r="Q26" s="799"/>
      <c r="R26" s="799"/>
      <c r="S26" s="799"/>
      <c r="T26" s="799"/>
      <c r="U26" s="799"/>
    </row>
  </sheetData>
  <sheetProtection sheet="1" objects="1" scenarios="1"/>
  <mergeCells count="40">
    <mergeCell ref="B15:U15"/>
    <mergeCell ref="B24:U24"/>
    <mergeCell ref="B25:U25"/>
    <mergeCell ref="B26:U26"/>
    <mergeCell ref="F11:G11"/>
    <mergeCell ref="H11:I11"/>
    <mergeCell ref="J11:Q11"/>
    <mergeCell ref="S11:U11"/>
    <mergeCell ref="B13:U13"/>
    <mergeCell ref="B14:U14"/>
    <mergeCell ref="F9:G9"/>
    <mergeCell ref="H9:I9"/>
    <mergeCell ref="J9:Q9"/>
    <mergeCell ref="R9:U9"/>
    <mergeCell ref="F10:G10"/>
    <mergeCell ref="H10:I10"/>
    <mergeCell ref="J10:Q10"/>
    <mergeCell ref="R10:U10"/>
    <mergeCell ref="F7:G7"/>
    <mergeCell ref="H7:I7"/>
    <mergeCell ref="J7:Q7"/>
    <mergeCell ref="R7:U7"/>
    <mergeCell ref="F8:G8"/>
    <mergeCell ref="H8:I8"/>
    <mergeCell ref="J8:Q8"/>
    <mergeCell ref="R8:U8"/>
    <mergeCell ref="J5:Q5"/>
    <mergeCell ref="R5:U5"/>
    <mergeCell ref="F6:G6"/>
    <mergeCell ref="H6:I6"/>
    <mergeCell ref="J6:Q6"/>
    <mergeCell ref="R6:U6"/>
    <mergeCell ref="F5:G5"/>
    <mergeCell ref="H5:I5"/>
    <mergeCell ref="B1:U1"/>
    <mergeCell ref="B3:U3"/>
    <mergeCell ref="C4:D4"/>
    <mergeCell ref="F4:G4"/>
    <mergeCell ref="I4:J4"/>
    <mergeCell ref="O2:U2"/>
  </mergeCells>
  <phoneticPr fontId="7"/>
  <conditionalFormatting sqref="D6:E11 H6:H11">
    <cfRule type="containsText" dxfId="101" priority="1" operator="containsText" text="×">
      <formula>NOT(ISERROR(SEARCH("×",D6)))</formula>
    </cfRule>
  </conditionalFormatting>
  <dataValidations count="1">
    <dataValidation type="list" allowBlank="1" showInputMessage="1" showErrorMessage="1" sqref="E6:E11 H6:I11" xr:uid="{2AFDA797-0EE1-449B-8A86-712760F2A697}">
      <formula1>"○,△,×"</formula1>
    </dataValidation>
  </dataValidations>
  <printOptions horizontalCentered="1"/>
  <pageMargins left="3.937007874015748E-2" right="3.937007874015748E-2" top="0.55118110236220474" bottom="0.35433070866141736" header="0.11811023622047245" footer="0.11811023622047245"/>
  <pageSetup paperSize="9" scale="7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pageSetUpPr fitToPage="1"/>
  </sheetPr>
  <dimension ref="B1:BH74"/>
  <sheetViews>
    <sheetView showGridLines="0" view="pageBreakPreview" zoomScaleNormal="100" zoomScaleSheetLayoutView="100" workbookViewId="0"/>
  </sheetViews>
  <sheetFormatPr defaultColWidth="3" defaultRowHeight="18" customHeight="1"/>
  <cols>
    <col min="1" max="1" width="1.625" customWidth="1"/>
    <col min="2" max="2" width="3" style="65" customWidth="1"/>
    <col min="41" max="60" width="3" hidden="1" customWidth="1"/>
  </cols>
  <sheetData>
    <row r="1" spans="2:60" ht="26.25" customHeight="1">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row>
    <row r="2" spans="2:60" ht="18" customHeight="1" thickBot="1">
      <c r="B2" s="444" t="s">
        <v>212</v>
      </c>
      <c r="C2" s="444"/>
      <c r="D2" s="444"/>
      <c r="E2" s="444"/>
      <c r="F2" s="444"/>
      <c r="AA2" s="200" t="s">
        <v>382</v>
      </c>
    </row>
    <row r="3" spans="2:60" ht="18" customHeight="1">
      <c r="B3" s="129"/>
      <c r="C3" s="129"/>
      <c r="D3" s="129"/>
      <c r="E3" s="129"/>
      <c r="F3" s="129"/>
      <c r="G3" s="122"/>
      <c r="H3" s="122"/>
      <c r="I3" s="122"/>
      <c r="J3" s="122"/>
      <c r="K3" s="122"/>
      <c r="L3" s="122"/>
      <c r="M3" s="122"/>
      <c r="N3" s="122"/>
      <c r="O3" s="848"/>
      <c r="P3" s="848"/>
      <c r="Q3" s="848"/>
      <c r="AO3" s="806"/>
      <c r="AP3" s="808" t="s">
        <v>66</v>
      </c>
      <c r="AQ3" s="809"/>
      <c r="AR3" s="809"/>
      <c r="AS3" s="809"/>
      <c r="AT3" s="809"/>
      <c r="AU3" s="809"/>
      <c r="AV3" s="809"/>
      <c r="AW3" s="809"/>
      <c r="AX3" s="810"/>
      <c r="AY3" s="808" t="s">
        <v>44</v>
      </c>
      <c r="AZ3" s="809"/>
      <c r="BA3" s="809"/>
      <c r="BB3" s="809"/>
      <c r="BC3" s="809"/>
      <c r="BD3" s="810"/>
      <c r="BE3" s="811" t="s">
        <v>68</v>
      </c>
      <c r="BF3" s="812"/>
      <c r="BG3" s="812"/>
      <c r="BH3" s="813"/>
    </row>
    <row r="4" spans="2:60" ht="18" customHeight="1" thickBot="1">
      <c r="B4" s="653" t="s">
        <v>213</v>
      </c>
      <c r="C4" s="653"/>
      <c r="D4" s="653"/>
      <c r="E4" s="653"/>
      <c r="F4" s="653"/>
      <c r="G4" s="122"/>
      <c r="H4" s="122"/>
      <c r="I4" s="122"/>
      <c r="J4" s="122"/>
      <c r="K4" s="122"/>
      <c r="L4" s="122"/>
      <c r="M4" s="122"/>
      <c r="N4" s="122"/>
      <c r="O4" s="123"/>
      <c r="P4" s="123"/>
      <c r="Q4" s="123"/>
      <c r="AO4" s="807"/>
      <c r="AP4" s="817" t="s">
        <v>216</v>
      </c>
      <c r="AQ4" s="818"/>
      <c r="AR4" s="819"/>
      <c r="AS4" s="820" t="s">
        <v>217</v>
      </c>
      <c r="AT4" s="818"/>
      <c r="AU4" s="819"/>
      <c r="AV4" s="820" t="s">
        <v>218</v>
      </c>
      <c r="AW4" s="818"/>
      <c r="AX4" s="821"/>
      <c r="AY4" s="817" t="s">
        <v>219</v>
      </c>
      <c r="AZ4" s="818"/>
      <c r="BA4" s="819"/>
      <c r="BB4" s="820" t="s">
        <v>220</v>
      </c>
      <c r="BC4" s="818"/>
      <c r="BD4" s="821"/>
      <c r="BE4" s="814"/>
      <c r="BF4" s="815"/>
      <c r="BG4" s="815"/>
      <c r="BH4" s="816"/>
    </row>
    <row r="5" spans="2:60" ht="18" customHeight="1">
      <c r="AO5" s="124" t="s">
        <v>72</v>
      </c>
      <c r="AP5" s="822">
        <f>COUNTIFS($I$17:$J$56,$B$11,$K$17:$L$56,"○")</f>
        <v>0</v>
      </c>
      <c r="AQ5" s="823"/>
      <c r="AR5" s="824"/>
      <c r="AS5" s="825">
        <f>COUNTIFS($I$17:$J$56,$B$11,$M$17:$N$56,"○")</f>
        <v>0</v>
      </c>
      <c r="AT5" s="823"/>
      <c r="AU5" s="824"/>
      <c r="AV5" s="825">
        <f>COUNTIFS($I$17:$J$56,$B$11,$O$17:$P$56,"○")</f>
        <v>0</v>
      </c>
      <c r="AW5" s="823"/>
      <c r="AX5" s="826"/>
      <c r="AY5" s="822">
        <f>COUNTIFS($I$60:$J$74,$B$11,$K$60:$L$74,"○")</f>
        <v>0</v>
      </c>
      <c r="AZ5" s="823"/>
      <c r="BA5" s="824"/>
      <c r="BB5" s="825">
        <f>COUNTIFS($I$60:$J$74,$B$11,$M$60:$N$74,"○")</f>
        <v>0</v>
      </c>
      <c r="BC5" s="823"/>
      <c r="BD5" s="826"/>
      <c r="BE5" s="822">
        <f>SUM(AP5:BD5)</f>
        <v>0</v>
      </c>
      <c r="BF5" s="823"/>
      <c r="BG5" s="823"/>
      <c r="BH5" s="826"/>
    </row>
    <row r="6" spans="2:60" ht="18" customHeight="1" thickBot="1">
      <c r="B6" s="849" t="s">
        <v>214</v>
      </c>
      <c r="C6" s="850"/>
      <c r="D6" s="851"/>
      <c r="E6" s="840">
        <f>様式1!Z12</f>
        <v>0</v>
      </c>
      <c r="F6" s="841"/>
      <c r="G6" s="841"/>
      <c r="H6" s="841"/>
      <c r="I6" s="841"/>
      <c r="J6" s="841"/>
      <c r="K6" s="841"/>
      <c r="L6" s="841"/>
      <c r="M6" s="841"/>
      <c r="N6" s="841"/>
      <c r="O6" s="841"/>
      <c r="P6" s="841"/>
      <c r="Q6" s="841"/>
      <c r="R6" s="841"/>
      <c r="S6" s="841"/>
      <c r="T6" s="841"/>
      <c r="U6" s="842"/>
      <c r="AO6" s="125" t="s">
        <v>73</v>
      </c>
      <c r="AP6" s="827">
        <f>COUNTIFS($I$17:$J$56,$B$12,$K$17:$L$56,"○")</f>
        <v>0</v>
      </c>
      <c r="AQ6" s="828"/>
      <c r="AR6" s="829"/>
      <c r="AS6" s="830">
        <f>COUNTIFS($I$17:$J$56,$B$12,$M$17:$N$56,"○")</f>
        <v>0</v>
      </c>
      <c r="AT6" s="828"/>
      <c r="AU6" s="829"/>
      <c r="AV6" s="830">
        <f>COUNTIFS($I$17:$J$56,$B$12,$O$17:$P$56,"○")</f>
        <v>0</v>
      </c>
      <c r="AW6" s="828"/>
      <c r="AX6" s="831"/>
      <c r="AY6" s="827">
        <f>COUNTIFS($I$60:$J$74,$B$12,$K$60:$L$74,"○")</f>
        <v>0</v>
      </c>
      <c r="AZ6" s="828"/>
      <c r="BA6" s="829"/>
      <c r="BB6" s="830">
        <f>COUNTIFS($I$60:$J$74,$B$12,$M$60:$N$74,"○")</f>
        <v>0</v>
      </c>
      <c r="BC6" s="828"/>
      <c r="BD6" s="831"/>
      <c r="BE6" s="827">
        <f>SUM(AP6:BD6)</f>
        <v>0</v>
      </c>
      <c r="BF6" s="828"/>
      <c r="BG6" s="828"/>
      <c r="BH6" s="831"/>
    </row>
    <row r="7" spans="2:60" ht="18" customHeight="1" thickBot="1">
      <c r="AO7" s="126" t="s">
        <v>68</v>
      </c>
      <c r="AP7" s="803">
        <f>SUM(AP5:AR6)</f>
        <v>0</v>
      </c>
      <c r="AQ7" s="801"/>
      <c r="AR7" s="804"/>
      <c r="AS7" s="800">
        <f>SUM(AS5:AU6)</f>
        <v>0</v>
      </c>
      <c r="AT7" s="801"/>
      <c r="AU7" s="804"/>
      <c r="AV7" s="800">
        <f>SUM(AV5:AX6)</f>
        <v>0</v>
      </c>
      <c r="AW7" s="801"/>
      <c r="AX7" s="802"/>
      <c r="AY7" s="803">
        <f>SUM(AY5:BA6)</f>
        <v>0</v>
      </c>
      <c r="AZ7" s="801"/>
      <c r="BA7" s="804"/>
      <c r="BB7" s="800">
        <f>SUM(BB5:BD6)</f>
        <v>0</v>
      </c>
      <c r="BC7" s="801"/>
      <c r="BD7" s="802"/>
      <c r="BE7" s="803">
        <f>SUM(AP7:BD7)</f>
        <v>0</v>
      </c>
      <c r="BF7" s="801"/>
      <c r="BG7" s="801"/>
      <c r="BH7" s="802"/>
    </row>
    <row r="8" spans="2:60" ht="18" customHeight="1" thickBot="1">
      <c r="B8" s="846" t="s">
        <v>215</v>
      </c>
      <c r="C8" s="846"/>
      <c r="D8" s="846"/>
      <c r="E8" s="846"/>
      <c r="F8" s="846"/>
      <c r="G8" s="846"/>
      <c r="H8" s="846"/>
      <c r="I8" s="846"/>
      <c r="J8" s="846"/>
      <c r="K8" s="846"/>
    </row>
    <row r="9" spans="2:60" ht="18" customHeight="1">
      <c r="B9" s="806"/>
      <c r="C9" s="808" t="s">
        <v>66</v>
      </c>
      <c r="D9" s="809"/>
      <c r="E9" s="809"/>
      <c r="F9" s="809"/>
      <c r="G9" s="809"/>
      <c r="H9" s="809"/>
      <c r="I9" s="809"/>
      <c r="J9" s="809"/>
      <c r="K9" s="810"/>
      <c r="L9" s="808" t="s">
        <v>44</v>
      </c>
      <c r="M9" s="809"/>
      <c r="N9" s="809"/>
      <c r="O9" s="809"/>
      <c r="P9" s="809"/>
      <c r="Q9" s="810"/>
      <c r="R9" s="811" t="s">
        <v>68</v>
      </c>
      <c r="S9" s="812"/>
      <c r="T9" s="812"/>
      <c r="U9" s="813"/>
    </row>
    <row r="10" spans="2:60" ht="18" customHeight="1" thickBot="1">
      <c r="B10" s="807"/>
      <c r="C10" s="817" t="s">
        <v>216</v>
      </c>
      <c r="D10" s="818"/>
      <c r="E10" s="819"/>
      <c r="F10" s="820" t="s">
        <v>217</v>
      </c>
      <c r="G10" s="818"/>
      <c r="H10" s="819"/>
      <c r="I10" s="820" t="s">
        <v>218</v>
      </c>
      <c r="J10" s="818"/>
      <c r="K10" s="821"/>
      <c r="L10" s="817" t="s">
        <v>219</v>
      </c>
      <c r="M10" s="818"/>
      <c r="N10" s="819"/>
      <c r="O10" s="820" t="s">
        <v>220</v>
      </c>
      <c r="P10" s="818"/>
      <c r="Q10" s="821"/>
      <c r="R10" s="814"/>
      <c r="S10" s="815"/>
      <c r="T10" s="815"/>
      <c r="U10" s="816"/>
    </row>
    <row r="11" spans="2:60" ht="18" customHeight="1">
      <c r="B11" s="124" t="s">
        <v>72</v>
      </c>
      <c r="C11" s="822">
        <f>SUM(AP5,IFERROR('参加者名簿(つづき1)'!AP5,0),IFERROR('参加者名簿(つづき2)'!AP5,0))</f>
        <v>0</v>
      </c>
      <c r="D11" s="823"/>
      <c r="E11" s="824"/>
      <c r="F11" s="825">
        <f>SUM(AS5,IFERROR('参加者名簿(つづき1)'!AS5,0),IFERROR('参加者名簿(つづき2)'!AS5,0))</f>
        <v>0</v>
      </c>
      <c r="G11" s="823"/>
      <c r="H11" s="824"/>
      <c r="I11" s="825">
        <f>SUM(AV5,IFERROR('参加者名簿(つづき1)'!AV5,0),IFERROR('参加者名簿(つづき2)'!AV5,0))</f>
        <v>0</v>
      </c>
      <c r="J11" s="823"/>
      <c r="K11" s="826"/>
      <c r="L11" s="822">
        <f>SUM(AY5,IFERROR('参加者名簿(つづき1)'!AY5,0),IFERROR('参加者名簿(つづき2)'!AY5,0))</f>
        <v>0</v>
      </c>
      <c r="M11" s="823"/>
      <c r="N11" s="824"/>
      <c r="O11" s="825">
        <f>SUM(BB5,IFERROR('参加者名簿(つづき1)'!BB5,0),IFERROR('参加者名簿(つづき2)'!BB5,0))</f>
        <v>0</v>
      </c>
      <c r="P11" s="823"/>
      <c r="Q11" s="826"/>
      <c r="R11" s="822">
        <f>SUM(C11:Q11)</f>
        <v>0</v>
      </c>
      <c r="S11" s="823"/>
      <c r="T11" s="823"/>
      <c r="U11" s="826"/>
    </row>
    <row r="12" spans="2:60" ht="18" customHeight="1" thickBot="1">
      <c r="B12" s="125" t="s">
        <v>73</v>
      </c>
      <c r="C12" s="827">
        <f>SUM(AP6,IFERROR('参加者名簿(つづき1)'!AP6,0),IFERROR('参加者名簿(つづき2)'!AP6,0))</f>
        <v>0</v>
      </c>
      <c r="D12" s="828"/>
      <c r="E12" s="829"/>
      <c r="F12" s="830">
        <f>SUM(AS6,IFERROR('参加者名簿(つづき1)'!AS6,0),IFERROR('参加者名簿(つづき2)'!AS6,0))</f>
        <v>0</v>
      </c>
      <c r="G12" s="828"/>
      <c r="H12" s="829"/>
      <c r="I12" s="830">
        <f>SUM(AV6,IFERROR('参加者名簿(つづき1)'!AV6,0),IFERROR('参加者名簿(つづき2)'!AV6,0))</f>
        <v>0</v>
      </c>
      <c r="J12" s="828"/>
      <c r="K12" s="831"/>
      <c r="L12" s="827">
        <f>SUM(AY6,IFERROR('参加者名簿(つづき1)'!AY6,0),IFERROR('参加者名簿(つづき2)'!AY6,0))</f>
        <v>0</v>
      </c>
      <c r="M12" s="828"/>
      <c r="N12" s="829"/>
      <c r="O12" s="830">
        <f>SUM(BB6,IFERROR('参加者名簿(つづき1)'!BB6,0),IFERROR('参加者名簿(つづき2)'!BB6,0))</f>
        <v>0</v>
      </c>
      <c r="P12" s="828"/>
      <c r="Q12" s="831"/>
      <c r="R12" s="827">
        <f>SUM(C12:Q12)</f>
        <v>0</v>
      </c>
      <c r="S12" s="828"/>
      <c r="T12" s="828"/>
      <c r="U12" s="831"/>
    </row>
    <row r="13" spans="2:60" ht="18" customHeight="1" thickBot="1">
      <c r="B13" s="126" t="s">
        <v>68</v>
      </c>
      <c r="C13" s="803">
        <f>SUM(C11:E12)</f>
        <v>0</v>
      </c>
      <c r="D13" s="801"/>
      <c r="E13" s="804"/>
      <c r="F13" s="800">
        <f>SUM(F11:H12)</f>
        <v>0</v>
      </c>
      <c r="G13" s="801"/>
      <c r="H13" s="804"/>
      <c r="I13" s="800">
        <f>SUM(I11:K12)</f>
        <v>0</v>
      </c>
      <c r="J13" s="801"/>
      <c r="K13" s="802"/>
      <c r="L13" s="803">
        <f>SUM(L11:N12)</f>
        <v>0</v>
      </c>
      <c r="M13" s="801"/>
      <c r="N13" s="804"/>
      <c r="O13" s="800">
        <f>SUM(O11:Q12)</f>
        <v>0</v>
      </c>
      <c r="P13" s="801"/>
      <c r="Q13" s="802"/>
      <c r="R13" s="803">
        <f>SUM(C13:Q13)</f>
        <v>0</v>
      </c>
      <c r="S13" s="801"/>
      <c r="T13" s="801"/>
      <c r="U13" s="802"/>
    </row>
    <row r="15" spans="2:60" ht="18" customHeight="1">
      <c r="B15" s="847" t="s">
        <v>221</v>
      </c>
      <c r="C15" s="847"/>
      <c r="D15" s="847"/>
      <c r="E15" s="847"/>
      <c r="F15" s="847"/>
      <c r="G15" s="847"/>
      <c r="H15" s="847"/>
    </row>
    <row r="16" spans="2:60" ht="53.25" customHeight="1">
      <c r="B16" s="289">
        <v>0</v>
      </c>
      <c r="C16" s="852" t="s">
        <v>64</v>
      </c>
      <c r="D16" s="852"/>
      <c r="E16" s="852"/>
      <c r="F16" s="852"/>
      <c r="G16" s="852"/>
      <c r="H16" s="852"/>
      <c r="I16" s="852" t="s">
        <v>223</v>
      </c>
      <c r="J16" s="852"/>
      <c r="K16" s="853" t="s">
        <v>224</v>
      </c>
      <c r="L16" s="854"/>
      <c r="M16" s="853" t="s">
        <v>225</v>
      </c>
      <c r="N16" s="854"/>
      <c r="O16" s="853" t="s">
        <v>226</v>
      </c>
      <c r="P16" s="854"/>
      <c r="Q16" s="843" t="s">
        <v>383</v>
      </c>
      <c r="R16" s="844"/>
      <c r="S16" s="844"/>
      <c r="T16" s="844"/>
      <c r="U16" s="844"/>
      <c r="V16" s="844"/>
      <c r="W16" s="844"/>
      <c r="X16" s="844"/>
      <c r="Y16" s="844"/>
      <c r="Z16" s="844"/>
      <c r="AA16" s="845"/>
    </row>
    <row r="17" spans="2:27" ht="18" customHeight="1">
      <c r="B17" s="290" t="str">
        <f>IF(C17="","",MAX($B$16:B16)+1)</f>
        <v/>
      </c>
      <c r="C17" s="832"/>
      <c r="D17" s="832"/>
      <c r="E17" s="832"/>
      <c r="F17" s="832"/>
      <c r="G17" s="832"/>
      <c r="H17" s="832"/>
      <c r="I17" s="833"/>
      <c r="J17" s="833"/>
      <c r="K17" s="805"/>
      <c r="L17" s="805"/>
      <c r="M17" s="805"/>
      <c r="N17" s="805"/>
      <c r="O17" s="805"/>
      <c r="P17" s="805"/>
      <c r="Q17" s="837"/>
      <c r="R17" s="838"/>
      <c r="S17" s="838"/>
      <c r="T17" s="838"/>
      <c r="U17" s="838"/>
      <c r="V17" s="838"/>
      <c r="W17" s="838"/>
      <c r="X17" s="838"/>
      <c r="Y17" s="838"/>
      <c r="Z17" s="838"/>
      <c r="AA17" s="839"/>
    </row>
    <row r="18" spans="2:27" ht="18" customHeight="1">
      <c r="B18" s="290" t="str">
        <f>IF(C18="","",MAX($B$16:B17)+1)</f>
        <v/>
      </c>
      <c r="C18" s="832"/>
      <c r="D18" s="832"/>
      <c r="E18" s="832"/>
      <c r="F18" s="832"/>
      <c r="G18" s="832"/>
      <c r="H18" s="832"/>
      <c r="I18" s="833"/>
      <c r="J18" s="833"/>
      <c r="K18" s="805"/>
      <c r="L18" s="805"/>
      <c r="M18" s="805"/>
      <c r="N18" s="805"/>
      <c r="O18" s="805"/>
      <c r="P18" s="805"/>
      <c r="Q18" s="837"/>
      <c r="R18" s="838"/>
      <c r="S18" s="838"/>
      <c r="T18" s="838"/>
      <c r="U18" s="838"/>
      <c r="V18" s="838"/>
      <c r="W18" s="838"/>
      <c r="X18" s="838"/>
      <c r="Y18" s="838"/>
      <c r="Z18" s="838"/>
      <c r="AA18" s="839"/>
    </row>
    <row r="19" spans="2:27" ht="18" customHeight="1">
      <c r="B19" s="290" t="str">
        <f>IF(C19="","",MAX($B$16:B18)+1)</f>
        <v/>
      </c>
      <c r="C19" s="832"/>
      <c r="D19" s="832"/>
      <c r="E19" s="832"/>
      <c r="F19" s="832"/>
      <c r="G19" s="832"/>
      <c r="H19" s="832"/>
      <c r="I19" s="833"/>
      <c r="J19" s="833"/>
      <c r="K19" s="805"/>
      <c r="L19" s="805"/>
      <c r="M19" s="805"/>
      <c r="N19" s="805"/>
      <c r="O19" s="805"/>
      <c r="P19" s="805"/>
      <c r="Q19" s="837"/>
      <c r="R19" s="838"/>
      <c r="S19" s="838"/>
      <c r="T19" s="838"/>
      <c r="U19" s="838"/>
      <c r="V19" s="838"/>
      <c r="W19" s="838"/>
      <c r="X19" s="838"/>
      <c r="Y19" s="838"/>
      <c r="Z19" s="838"/>
      <c r="AA19" s="839"/>
    </row>
    <row r="20" spans="2:27" ht="18" customHeight="1">
      <c r="B20" s="290" t="str">
        <f>IF(C20="","",MAX($B$16:B19)+1)</f>
        <v/>
      </c>
      <c r="C20" s="832"/>
      <c r="D20" s="832"/>
      <c r="E20" s="832"/>
      <c r="F20" s="832"/>
      <c r="G20" s="832"/>
      <c r="H20" s="832"/>
      <c r="I20" s="833"/>
      <c r="J20" s="833"/>
      <c r="K20" s="805"/>
      <c r="L20" s="805"/>
      <c r="M20" s="805"/>
      <c r="N20" s="805"/>
      <c r="O20" s="805"/>
      <c r="P20" s="805"/>
      <c r="Q20" s="837"/>
      <c r="R20" s="838"/>
      <c r="S20" s="838"/>
      <c r="T20" s="838"/>
      <c r="U20" s="838"/>
      <c r="V20" s="838"/>
      <c r="W20" s="838"/>
      <c r="X20" s="838"/>
      <c r="Y20" s="838"/>
      <c r="Z20" s="838"/>
      <c r="AA20" s="839"/>
    </row>
    <row r="21" spans="2:27" ht="18" customHeight="1">
      <c r="B21" s="290" t="str">
        <f>IF(C21="","",MAX($B$16:B20)+1)</f>
        <v/>
      </c>
      <c r="C21" s="832"/>
      <c r="D21" s="832"/>
      <c r="E21" s="832"/>
      <c r="F21" s="832"/>
      <c r="G21" s="832"/>
      <c r="H21" s="832"/>
      <c r="I21" s="833"/>
      <c r="J21" s="833"/>
      <c r="K21" s="805"/>
      <c r="L21" s="805"/>
      <c r="M21" s="805"/>
      <c r="N21" s="805"/>
      <c r="O21" s="805"/>
      <c r="P21" s="805"/>
      <c r="Q21" s="837"/>
      <c r="R21" s="838"/>
      <c r="S21" s="838"/>
      <c r="T21" s="838"/>
      <c r="U21" s="838"/>
      <c r="V21" s="838"/>
      <c r="W21" s="838"/>
      <c r="X21" s="838"/>
      <c r="Y21" s="838"/>
      <c r="Z21" s="838"/>
      <c r="AA21" s="839"/>
    </row>
    <row r="22" spans="2:27" ht="18" customHeight="1">
      <c r="B22" s="290" t="str">
        <f>IF(C22="","",MAX($B$16:B21)+1)</f>
        <v/>
      </c>
      <c r="C22" s="832"/>
      <c r="D22" s="832"/>
      <c r="E22" s="832"/>
      <c r="F22" s="832"/>
      <c r="G22" s="832"/>
      <c r="H22" s="832"/>
      <c r="I22" s="833"/>
      <c r="J22" s="833"/>
      <c r="K22" s="805"/>
      <c r="L22" s="805"/>
      <c r="M22" s="805"/>
      <c r="N22" s="805"/>
      <c r="O22" s="805"/>
      <c r="P22" s="805"/>
      <c r="Q22" s="837"/>
      <c r="R22" s="838"/>
      <c r="S22" s="838"/>
      <c r="T22" s="838"/>
      <c r="U22" s="838"/>
      <c r="V22" s="838"/>
      <c r="W22" s="838"/>
      <c r="X22" s="838"/>
      <c r="Y22" s="838"/>
      <c r="Z22" s="838"/>
      <c r="AA22" s="839"/>
    </row>
    <row r="23" spans="2:27" ht="18" customHeight="1">
      <c r="B23" s="290" t="str">
        <f>IF(C23="","",MAX($B$16:B22)+1)</f>
        <v/>
      </c>
      <c r="C23" s="832"/>
      <c r="D23" s="832"/>
      <c r="E23" s="832"/>
      <c r="F23" s="832"/>
      <c r="G23" s="832"/>
      <c r="H23" s="832"/>
      <c r="I23" s="833"/>
      <c r="J23" s="833"/>
      <c r="K23" s="805"/>
      <c r="L23" s="805"/>
      <c r="M23" s="805"/>
      <c r="N23" s="805"/>
      <c r="O23" s="805"/>
      <c r="P23" s="805"/>
      <c r="Q23" s="837"/>
      <c r="R23" s="838"/>
      <c r="S23" s="838"/>
      <c r="T23" s="838"/>
      <c r="U23" s="838"/>
      <c r="V23" s="838"/>
      <c r="W23" s="838"/>
      <c r="X23" s="838"/>
      <c r="Y23" s="838"/>
      <c r="Z23" s="838"/>
      <c r="AA23" s="839"/>
    </row>
    <row r="24" spans="2:27" ht="18" customHeight="1">
      <c r="B24" s="290" t="str">
        <f>IF(C24="","",MAX($B$16:B23)+1)</f>
        <v/>
      </c>
      <c r="C24" s="832"/>
      <c r="D24" s="832"/>
      <c r="E24" s="832"/>
      <c r="F24" s="832"/>
      <c r="G24" s="832"/>
      <c r="H24" s="832"/>
      <c r="I24" s="833"/>
      <c r="J24" s="833"/>
      <c r="K24" s="805"/>
      <c r="L24" s="805"/>
      <c r="M24" s="805"/>
      <c r="N24" s="805"/>
      <c r="O24" s="805"/>
      <c r="P24" s="805"/>
      <c r="Q24" s="837"/>
      <c r="R24" s="838"/>
      <c r="S24" s="838"/>
      <c r="T24" s="838"/>
      <c r="U24" s="838"/>
      <c r="V24" s="838"/>
      <c r="W24" s="838"/>
      <c r="X24" s="838"/>
      <c r="Y24" s="838"/>
      <c r="Z24" s="838"/>
      <c r="AA24" s="839"/>
    </row>
    <row r="25" spans="2:27" ht="18" customHeight="1">
      <c r="B25" s="290" t="str">
        <f>IF(C25="","",MAX($B$16:B24)+1)</f>
        <v/>
      </c>
      <c r="C25" s="832"/>
      <c r="D25" s="832"/>
      <c r="E25" s="832"/>
      <c r="F25" s="832"/>
      <c r="G25" s="832"/>
      <c r="H25" s="832"/>
      <c r="I25" s="833"/>
      <c r="J25" s="833"/>
      <c r="K25" s="805"/>
      <c r="L25" s="805"/>
      <c r="M25" s="805"/>
      <c r="N25" s="805"/>
      <c r="O25" s="805"/>
      <c r="P25" s="805"/>
      <c r="Q25" s="837"/>
      <c r="R25" s="838"/>
      <c r="S25" s="838"/>
      <c r="T25" s="838"/>
      <c r="U25" s="838"/>
      <c r="V25" s="838"/>
      <c r="W25" s="838"/>
      <c r="X25" s="838"/>
      <c r="Y25" s="838"/>
      <c r="Z25" s="838"/>
      <c r="AA25" s="839"/>
    </row>
    <row r="26" spans="2:27" ht="18" customHeight="1">
      <c r="B26" s="290" t="str">
        <f>IF(C26="","",MAX($B$16:B25)+1)</f>
        <v/>
      </c>
      <c r="C26" s="832"/>
      <c r="D26" s="832"/>
      <c r="E26" s="832"/>
      <c r="F26" s="832"/>
      <c r="G26" s="832"/>
      <c r="H26" s="832"/>
      <c r="I26" s="833"/>
      <c r="J26" s="833"/>
      <c r="K26" s="805"/>
      <c r="L26" s="805"/>
      <c r="M26" s="805"/>
      <c r="N26" s="805"/>
      <c r="O26" s="805"/>
      <c r="P26" s="805"/>
      <c r="Q26" s="837"/>
      <c r="R26" s="838"/>
      <c r="S26" s="838"/>
      <c r="T26" s="838"/>
      <c r="U26" s="838"/>
      <c r="V26" s="838"/>
      <c r="W26" s="838"/>
      <c r="X26" s="838"/>
      <c r="Y26" s="838"/>
      <c r="Z26" s="838"/>
      <c r="AA26" s="839"/>
    </row>
    <row r="27" spans="2:27" ht="18" customHeight="1">
      <c r="B27" s="290" t="str">
        <f>IF(C27="","",MAX($B$16:B26)+1)</f>
        <v/>
      </c>
      <c r="C27" s="832"/>
      <c r="D27" s="832"/>
      <c r="E27" s="832"/>
      <c r="F27" s="832"/>
      <c r="G27" s="832"/>
      <c r="H27" s="832"/>
      <c r="I27" s="833"/>
      <c r="J27" s="833"/>
      <c r="K27" s="805"/>
      <c r="L27" s="805"/>
      <c r="M27" s="805"/>
      <c r="N27" s="805"/>
      <c r="O27" s="805"/>
      <c r="P27" s="805"/>
      <c r="Q27" s="837"/>
      <c r="R27" s="838"/>
      <c r="S27" s="838"/>
      <c r="T27" s="838"/>
      <c r="U27" s="838"/>
      <c r="V27" s="838"/>
      <c r="W27" s="838"/>
      <c r="X27" s="838"/>
      <c r="Y27" s="838"/>
      <c r="Z27" s="838"/>
      <c r="AA27" s="839"/>
    </row>
    <row r="28" spans="2:27" ht="18" customHeight="1">
      <c r="B28" s="290" t="str">
        <f>IF(C28="","",MAX($B$16:B27)+1)</f>
        <v/>
      </c>
      <c r="C28" s="832"/>
      <c r="D28" s="832"/>
      <c r="E28" s="832"/>
      <c r="F28" s="832"/>
      <c r="G28" s="832"/>
      <c r="H28" s="832"/>
      <c r="I28" s="833"/>
      <c r="J28" s="833"/>
      <c r="K28" s="805"/>
      <c r="L28" s="805"/>
      <c r="M28" s="805"/>
      <c r="N28" s="805"/>
      <c r="O28" s="805"/>
      <c r="P28" s="805"/>
      <c r="Q28" s="837"/>
      <c r="R28" s="838"/>
      <c r="S28" s="838"/>
      <c r="T28" s="838"/>
      <c r="U28" s="838"/>
      <c r="V28" s="838"/>
      <c r="W28" s="838"/>
      <c r="X28" s="838"/>
      <c r="Y28" s="838"/>
      <c r="Z28" s="838"/>
      <c r="AA28" s="839"/>
    </row>
    <row r="29" spans="2:27" ht="18" customHeight="1">
      <c r="B29" s="290" t="str">
        <f>IF(C29="","",MAX($B$16:B28)+1)</f>
        <v/>
      </c>
      <c r="C29" s="832"/>
      <c r="D29" s="832"/>
      <c r="E29" s="832"/>
      <c r="F29" s="832"/>
      <c r="G29" s="832"/>
      <c r="H29" s="832"/>
      <c r="I29" s="833"/>
      <c r="J29" s="833"/>
      <c r="K29" s="805"/>
      <c r="L29" s="805"/>
      <c r="M29" s="805"/>
      <c r="N29" s="805"/>
      <c r="O29" s="805"/>
      <c r="P29" s="805"/>
      <c r="Q29" s="837"/>
      <c r="R29" s="838"/>
      <c r="S29" s="838"/>
      <c r="T29" s="838"/>
      <c r="U29" s="838"/>
      <c r="V29" s="838"/>
      <c r="W29" s="838"/>
      <c r="X29" s="838"/>
      <c r="Y29" s="838"/>
      <c r="Z29" s="838"/>
      <c r="AA29" s="839"/>
    </row>
    <row r="30" spans="2:27" ht="18" customHeight="1">
      <c r="B30" s="290" t="str">
        <f>IF(C30="","",MAX($B$16:B29)+1)</f>
        <v/>
      </c>
      <c r="C30" s="832"/>
      <c r="D30" s="832"/>
      <c r="E30" s="832"/>
      <c r="F30" s="832"/>
      <c r="G30" s="832"/>
      <c r="H30" s="832"/>
      <c r="I30" s="833"/>
      <c r="J30" s="833"/>
      <c r="K30" s="805"/>
      <c r="L30" s="805"/>
      <c r="M30" s="805"/>
      <c r="N30" s="805"/>
      <c r="O30" s="805"/>
      <c r="P30" s="805"/>
      <c r="Q30" s="837"/>
      <c r="R30" s="838"/>
      <c r="S30" s="838"/>
      <c r="T30" s="838"/>
      <c r="U30" s="838"/>
      <c r="V30" s="838"/>
      <c r="W30" s="838"/>
      <c r="X30" s="838"/>
      <c r="Y30" s="838"/>
      <c r="Z30" s="838"/>
      <c r="AA30" s="839"/>
    </row>
    <row r="31" spans="2:27" ht="18" customHeight="1">
      <c r="B31" s="290" t="str">
        <f>IF(C31="","",MAX($B$16:B30)+1)</f>
        <v/>
      </c>
      <c r="C31" s="832"/>
      <c r="D31" s="832"/>
      <c r="E31" s="832"/>
      <c r="F31" s="832"/>
      <c r="G31" s="832"/>
      <c r="H31" s="832"/>
      <c r="I31" s="833"/>
      <c r="J31" s="833"/>
      <c r="K31" s="805"/>
      <c r="L31" s="805"/>
      <c r="M31" s="805"/>
      <c r="N31" s="805"/>
      <c r="O31" s="805"/>
      <c r="P31" s="805"/>
      <c r="Q31" s="837"/>
      <c r="R31" s="838"/>
      <c r="S31" s="838"/>
      <c r="T31" s="838"/>
      <c r="U31" s="838"/>
      <c r="V31" s="838"/>
      <c r="W31" s="838"/>
      <c r="X31" s="838"/>
      <c r="Y31" s="838"/>
      <c r="Z31" s="838"/>
      <c r="AA31" s="839"/>
    </row>
    <row r="32" spans="2:27" ht="18" customHeight="1">
      <c r="B32" s="290" t="str">
        <f>IF(C32="","",MAX($B$16:B31)+1)</f>
        <v/>
      </c>
      <c r="C32" s="832"/>
      <c r="D32" s="832"/>
      <c r="E32" s="832"/>
      <c r="F32" s="832"/>
      <c r="G32" s="832"/>
      <c r="H32" s="832"/>
      <c r="I32" s="833"/>
      <c r="J32" s="833"/>
      <c r="K32" s="805"/>
      <c r="L32" s="805"/>
      <c r="M32" s="805"/>
      <c r="N32" s="805"/>
      <c r="O32" s="805"/>
      <c r="P32" s="805"/>
      <c r="Q32" s="837"/>
      <c r="R32" s="838"/>
      <c r="S32" s="838"/>
      <c r="T32" s="838"/>
      <c r="U32" s="838"/>
      <c r="V32" s="838"/>
      <c r="W32" s="838"/>
      <c r="X32" s="838"/>
      <c r="Y32" s="838"/>
      <c r="Z32" s="838"/>
      <c r="AA32" s="839"/>
    </row>
    <row r="33" spans="2:27" ht="18" customHeight="1">
      <c r="B33" s="290" t="str">
        <f>IF(C33="","",MAX($B$16:B32)+1)</f>
        <v/>
      </c>
      <c r="C33" s="832"/>
      <c r="D33" s="832"/>
      <c r="E33" s="832"/>
      <c r="F33" s="832"/>
      <c r="G33" s="832"/>
      <c r="H33" s="832"/>
      <c r="I33" s="833"/>
      <c r="J33" s="833"/>
      <c r="K33" s="805"/>
      <c r="L33" s="805"/>
      <c r="M33" s="805"/>
      <c r="N33" s="805"/>
      <c r="O33" s="805"/>
      <c r="P33" s="805"/>
      <c r="Q33" s="837"/>
      <c r="R33" s="838"/>
      <c r="S33" s="838"/>
      <c r="T33" s="838"/>
      <c r="U33" s="838"/>
      <c r="V33" s="838"/>
      <c r="W33" s="838"/>
      <c r="X33" s="838"/>
      <c r="Y33" s="838"/>
      <c r="Z33" s="838"/>
      <c r="AA33" s="839"/>
    </row>
    <row r="34" spans="2:27" ht="18" customHeight="1">
      <c r="B34" s="290" t="str">
        <f>IF(C34="","",MAX($B$16:B33)+1)</f>
        <v/>
      </c>
      <c r="C34" s="832"/>
      <c r="D34" s="832"/>
      <c r="E34" s="832"/>
      <c r="F34" s="832"/>
      <c r="G34" s="832"/>
      <c r="H34" s="832"/>
      <c r="I34" s="833"/>
      <c r="J34" s="833"/>
      <c r="K34" s="805"/>
      <c r="L34" s="805"/>
      <c r="M34" s="805"/>
      <c r="N34" s="805"/>
      <c r="O34" s="805"/>
      <c r="P34" s="805"/>
      <c r="Q34" s="837"/>
      <c r="R34" s="838"/>
      <c r="S34" s="838"/>
      <c r="T34" s="838"/>
      <c r="U34" s="838"/>
      <c r="V34" s="838"/>
      <c r="W34" s="838"/>
      <c r="X34" s="838"/>
      <c r="Y34" s="838"/>
      <c r="Z34" s="838"/>
      <c r="AA34" s="839"/>
    </row>
    <row r="35" spans="2:27" ht="18" customHeight="1">
      <c r="B35" s="290" t="str">
        <f>IF(C35="","",MAX($B$16:B34)+1)</f>
        <v/>
      </c>
      <c r="C35" s="832"/>
      <c r="D35" s="832"/>
      <c r="E35" s="832"/>
      <c r="F35" s="832"/>
      <c r="G35" s="832"/>
      <c r="H35" s="832"/>
      <c r="I35" s="833"/>
      <c r="J35" s="833"/>
      <c r="K35" s="805"/>
      <c r="L35" s="805"/>
      <c r="M35" s="805"/>
      <c r="N35" s="805"/>
      <c r="O35" s="805"/>
      <c r="P35" s="805"/>
      <c r="Q35" s="837"/>
      <c r="R35" s="838"/>
      <c r="S35" s="838"/>
      <c r="T35" s="838"/>
      <c r="U35" s="838"/>
      <c r="V35" s="838"/>
      <c r="W35" s="838"/>
      <c r="X35" s="838"/>
      <c r="Y35" s="838"/>
      <c r="Z35" s="838"/>
      <c r="AA35" s="839"/>
    </row>
    <row r="36" spans="2:27" ht="18" customHeight="1">
      <c r="B36" s="290" t="str">
        <f>IF(C36="","",MAX($B$16:B35)+1)</f>
        <v/>
      </c>
      <c r="C36" s="832"/>
      <c r="D36" s="832"/>
      <c r="E36" s="832"/>
      <c r="F36" s="832"/>
      <c r="G36" s="832"/>
      <c r="H36" s="832"/>
      <c r="I36" s="833"/>
      <c r="J36" s="833"/>
      <c r="K36" s="805"/>
      <c r="L36" s="805"/>
      <c r="M36" s="805"/>
      <c r="N36" s="805"/>
      <c r="O36" s="805"/>
      <c r="P36" s="805"/>
      <c r="Q36" s="837"/>
      <c r="R36" s="838"/>
      <c r="S36" s="838"/>
      <c r="T36" s="838"/>
      <c r="U36" s="838"/>
      <c r="V36" s="838"/>
      <c r="W36" s="838"/>
      <c r="X36" s="838"/>
      <c r="Y36" s="838"/>
      <c r="Z36" s="838"/>
      <c r="AA36" s="839"/>
    </row>
    <row r="37" spans="2:27" ht="18" hidden="1" customHeight="1">
      <c r="B37" s="290" t="str">
        <f>IF(C37="","",MAX($B$16:B36)+1)</f>
        <v/>
      </c>
      <c r="C37" s="832"/>
      <c r="D37" s="832"/>
      <c r="E37" s="832"/>
      <c r="F37" s="832"/>
      <c r="G37" s="832"/>
      <c r="H37" s="832"/>
      <c r="I37" s="833"/>
      <c r="J37" s="833"/>
      <c r="K37" s="805"/>
      <c r="L37" s="805"/>
      <c r="M37" s="805"/>
      <c r="N37" s="805"/>
      <c r="O37" s="805"/>
      <c r="P37" s="805"/>
      <c r="Q37" s="837"/>
      <c r="R37" s="838"/>
      <c r="S37" s="838"/>
      <c r="T37" s="838"/>
      <c r="U37" s="838"/>
      <c r="V37" s="838"/>
      <c r="W37" s="838"/>
      <c r="X37" s="838"/>
      <c r="Y37" s="838"/>
      <c r="Z37" s="838"/>
      <c r="AA37" s="839"/>
    </row>
    <row r="38" spans="2:27" ht="18" hidden="1" customHeight="1">
      <c r="B38" s="290" t="str">
        <f>IF(C38="","",MAX($B$16:B37)+1)</f>
        <v/>
      </c>
      <c r="C38" s="832"/>
      <c r="D38" s="832"/>
      <c r="E38" s="832"/>
      <c r="F38" s="832"/>
      <c r="G38" s="832"/>
      <c r="H38" s="832"/>
      <c r="I38" s="833"/>
      <c r="J38" s="833"/>
      <c r="K38" s="805"/>
      <c r="L38" s="805"/>
      <c r="M38" s="805"/>
      <c r="N38" s="805"/>
      <c r="O38" s="805"/>
      <c r="P38" s="805"/>
      <c r="Q38" s="837"/>
      <c r="R38" s="838"/>
      <c r="S38" s="838"/>
      <c r="T38" s="838"/>
      <c r="U38" s="838"/>
      <c r="V38" s="838"/>
      <c r="W38" s="838"/>
      <c r="X38" s="838"/>
      <c r="Y38" s="838"/>
      <c r="Z38" s="838"/>
      <c r="AA38" s="839"/>
    </row>
    <row r="39" spans="2:27" ht="18" hidden="1" customHeight="1">
      <c r="B39" s="290" t="str">
        <f>IF(C39="","",MAX($B$16:B38)+1)</f>
        <v/>
      </c>
      <c r="C39" s="832"/>
      <c r="D39" s="832"/>
      <c r="E39" s="832"/>
      <c r="F39" s="832"/>
      <c r="G39" s="832"/>
      <c r="H39" s="832"/>
      <c r="I39" s="833"/>
      <c r="J39" s="833"/>
      <c r="K39" s="805"/>
      <c r="L39" s="805"/>
      <c r="M39" s="805"/>
      <c r="N39" s="805"/>
      <c r="O39" s="805"/>
      <c r="P39" s="805"/>
      <c r="Q39" s="837"/>
      <c r="R39" s="838"/>
      <c r="S39" s="838"/>
      <c r="T39" s="838"/>
      <c r="U39" s="838"/>
      <c r="V39" s="838"/>
      <c r="W39" s="838"/>
      <c r="X39" s="838"/>
      <c r="Y39" s="838"/>
      <c r="Z39" s="838"/>
      <c r="AA39" s="839"/>
    </row>
    <row r="40" spans="2:27" ht="18" hidden="1" customHeight="1">
      <c r="B40" s="290" t="str">
        <f>IF(C40="","",MAX($B$16:B39)+1)</f>
        <v/>
      </c>
      <c r="C40" s="832"/>
      <c r="D40" s="832"/>
      <c r="E40" s="832"/>
      <c r="F40" s="832"/>
      <c r="G40" s="832"/>
      <c r="H40" s="832"/>
      <c r="I40" s="833"/>
      <c r="J40" s="833"/>
      <c r="K40" s="805"/>
      <c r="L40" s="805"/>
      <c r="M40" s="805"/>
      <c r="N40" s="805"/>
      <c r="O40" s="805"/>
      <c r="P40" s="805"/>
      <c r="Q40" s="837"/>
      <c r="R40" s="838"/>
      <c r="S40" s="838"/>
      <c r="T40" s="838"/>
      <c r="U40" s="838"/>
      <c r="V40" s="838"/>
      <c r="W40" s="838"/>
      <c r="X40" s="838"/>
      <c r="Y40" s="838"/>
      <c r="Z40" s="838"/>
      <c r="AA40" s="839"/>
    </row>
    <row r="41" spans="2:27" ht="18" hidden="1" customHeight="1">
      <c r="B41" s="290" t="str">
        <f>IF(C41="","",MAX($B$16:B40)+1)</f>
        <v/>
      </c>
      <c r="C41" s="832"/>
      <c r="D41" s="832"/>
      <c r="E41" s="832"/>
      <c r="F41" s="832"/>
      <c r="G41" s="832"/>
      <c r="H41" s="832"/>
      <c r="I41" s="833"/>
      <c r="J41" s="833"/>
      <c r="K41" s="805"/>
      <c r="L41" s="805"/>
      <c r="M41" s="805"/>
      <c r="N41" s="805"/>
      <c r="O41" s="805"/>
      <c r="P41" s="805"/>
      <c r="Q41" s="837"/>
      <c r="R41" s="838"/>
      <c r="S41" s="838"/>
      <c r="T41" s="838"/>
      <c r="U41" s="838"/>
      <c r="V41" s="838"/>
      <c r="W41" s="838"/>
      <c r="X41" s="838"/>
      <c r="Y41" s="838"/>
      <c r="Z41" s="838"/>
      <c r="AA41" s="839"/>
    </row>
    <row r="42" spans="2:27" ht="18" hidden="1" customHeight="1">
      <c r="B42" s="290" t="str">
        <f>IF(C42="","",MAX($B$16:B41)+1)</f>
        <v/>
      </c>
      <c r="C42" s="832"/>
      <c r="D42" s="832"/>
      <c r="E42" s="832"/>
      <c r="F42" s="832"/>
      <c r="G42" s="832"/>
      <c r="H42" s="832"/>
      <c r="I42" s="833"/>
      <c r="J42" s="833"/>
      <c r="K42" s="805"/>
      <c r="L42" s="805"/>
      <c r="M42" s="805"/>
      <c r="N42" s="805"/>
      <c r="O42" s="805"/>
      <c r="P42" s="805"/>
      <c r="Q42" s="837"/>
      <c r="R42" s="838"/>
      <c r="S42" s="838"/>
      <c r="T42" s="838"/>
      <c r="U42" s="838"/>
      <c r="V42" s="838"/>
      <c r="W42" s="838"/>
      <c r="X42" s="838"/>
      <c r="Y42" s="838"/>
      <c r="Z42" s="838"/>
      <c r="AA42" s="839"/>
    </row>
    <row r="43" spans="2:27" ht="18" hidden="1" customHeight="1">
      <c r="B43" s="290" t="str">
        <f>IF(C43="","",MAX($B$16:B42)+1)</f>
        <v/>
      </c>
      <c r="C43" s="832"/>
      <c r="D43" s="832"/>
      <c r="E43" s="832"/>
      <c r="F43" s="832"/>
      <c r="G43" s="832"/>
      <c r="H43" s="832"/>
      <c r="I43" s="833"/>
      <c r="J43" s="833"/>
      <c r="K43" s="805"/>
      <c r="L43" s="805"/>
      <c r="M43" s="805"/>
      <c r="N43" s="805"/>
      <c r="O43" s="805"/>
      <c r="P43" s="805"/>
      <c r="Q43" s="837"/>
      <c r="R43" s="838"/>
      <c r="S43" s="838"/>
      <c r="T43" s="838"/>
      <c r="U43" s="838"/>
      <c r="V43" s="838"/>
      <c r="W43" s="838"/>
      <c r="X43" s="838"/>
      <c r="Y43" s="838"/>
      <c r="Z43" s="838"/>
      <c r="AA43" s="839"/>
    </row>
    <row r="44" spans="2:27" ht="18" hidden="1" customHeight="1">
      <c r="B44" s="290" t="str">
        <f>IF(C44="","",MAX($B$16:B43)+1)</f>
        <v/>
      </c>
      <c r="C44" s="832"/>
      <c r="D44" s="832"/>
      <c r="E44" s="832"/>
      <c r="F44" s="832"/>
      <c r="G44" s="832"/>
      <c r="H44" s="832"/>
      <c r="I44" s="833"/>
      <c r="J44" s="833"/>
      <c r="K44" s="805"/>
      <c r="L44" s="805"/>
      <c r="M44" s="805"/>
      <c r="N44" s="805"/>
      <c r="O44" s="805"/>
      <c r="P44" s="805"/>
      <c r="Q44" s="837"/>
      <c r="R44" s="838"/>
      <c r="S44" s="838"/>
      <c r="T44" s="838"/>
      <c r="U44" s="838"/>
      <c r="V44" s="838"/>
      <c r="W44" s="838"/>
      <c r="X44" s="838"/>
      <c r="Y44" s="838"/>
      <c r="Z44" s="838"/>
      <c r="AA44" s="839"/>
    </row>
    <row r="45" spans="2:27" ht="18" hidden="1" customHeight="1">
      <c r="B45" s="290" t="str">
        <f>IF(C45="","",MAX($B$16:B44)+1)</f>
        <v/>
      </c>
      <c r="C45" s="832"/>
      <c r="D45" s="832"/>
      <c r="E45" s="832"/>
      <c r="F45" s="832"/>
      <c r="G45" s="832"/>
      <c r="H45" s="832"/>
      <c r="I45" s="833"/>
      <c r="J45" s="833"/>
      <c r="K45" s="805"/>
      <c r="L45" s="805"/>
      <c r="M45" s="805"/>
      <c r="N45" s="805"/>
      <c r="O45" s="805"/>
      <c r="P45" s="805"/>
      <c r="Q45" s="837"/>
      <c r="R45" s="838"/>
      <c r="S45" s="838"/>
      <c r="T45" s="838"/>
      <c r="U45" s="838"/>
      <c r="V45" s="838"/>
      <c r="W45" s="838"/>
      <c r="X45" s="838"/>
      <c r="Y45" s="838"/>
      <c r="Z45" s="838"/>
      <c r="AA45" s="839"/>
    </row>
    <row r="46" spans="2:27" ht="18" hidden="1" customHeight="1">
      <c r="B46" s="290" t="str">
        <f>IF(C46="","",MAX($B$16:B45)+1)</f>
        <v/>
      </c>
      <c r="C46" s="832"/>
      <c r="D46" s="832"/>
      <c r="E46" s="832"/>
      <c r="F46" s="832"/>
      <c r="G46" s="832"/>
      <c r="H46" s="832"/>
      <c r="I46" s="833"/>
      <c r="J46" s="833"/>
      <c r="K46" s="805"/>
      <c r="L46" s="805"/>
      <c r="M46" s="805"/>
      <c r="N46" s="805"/>
      <c r="O46" s="805"/>
      <c r="P46" s="805"/>
      <c r="Q46" s="837"/>
      <c r="R46" s="838"/>
      <c r="S46" s="838"/>
      <c r="T46" s="838"/>
      <c r="U46" s="838"/>
      <c r="V46" s="838"/>
      <c r="W46" s="838"/>
      <c r="X46" s="838"/>
      <c r="Y46" s="838"/>
      <c r="Z46" s="838"/>
      <c r="AA46" s="839"/>
    </row>
    <row r="47" spans="2:27" ht="18" hidden="1" customHeight="1">
      <c r="B47" s="290" t="str">
        <f>IF(C47="","",MAX($B$16:B46)+1)</f>
        <v/>
      </c>
      <c r="C47" s="832"/>
      <c r="D47" s="832"/>
      <c r="E47" s="832"/>
      <c r="F47" s="832"/>
      <c r="G47" s="832"/>
      <c r="H47" s="832"/>
      <c r="I47" s="833"/>
      <c r="J47" s="833"/>
      <c r="K47" s="805"/>
      <c r="L47" s="805"/>
      <c r="M47" s="805"/>
      <c r="N47" s="805"/>
      <c r="O47" s="805"/>
      <c r="P47" s="805"/>
      <c r="Q47" s="837"/>
      <c r="R47" s="838"/>
      <c r="S47" s="838"/>
      <c r="T47" s="838"/>
      <c r="U47" s="838"/>
      <c r="V47" s="838"/>
      <c r="W47" s="838"/>
      <c r="X47" s="838"/>
      <c r="Y47" s="838"/>
      <c r="Z47" s="838"/>
      <c r="AA47" s="839"/>
    </row>
    <row r="48" spans="2:27" ht="18" hidden="1" customHeight="1">
      <c r="B48" s="290" t="str">
        <f>IF(C48="","",MAX($B$16:B47)+1)</f>
        <v/>
      </c>
      <c r="C48" s="832"/>
      <c r="D48" s="832"/>
      <c r="E48" s="832"/>
      <c r="F48" s="832"/>
      <c r="G48" s="832"/>
      <c r="H48" s="832"/>
      <c r="I48" s="833"/>
      <c r="J48" s="833"/>
      <c r="K48" s="805"/>
      <c r="L48" s="805"/>
      <c r="M48" s="805"/>
      <c r="N48" s="805"/>
      <c r="O48" s="805"/>
      <c r="P48" s="805"/>
      <c r="Q48" s="837"/>
      <c r="R48" s="838"/>
      <c r="S48" s="838"/>
      <c r="T48" s="838"/>
      <c r="U48" s="838"/>
      <c r="V48" s="838"/>
      <c r="W48" s="838"/>
      <c r="X48" s="838"/>
      <c r="Y48" s="838"/>
      <c r="Z48" s="838"/>
      <c r="AA48" s="839"/>
    </row>
    <row r="49" spans="2:27" ht="18" hidden="1" customHeight="1">
      <c r="B49" s="290" t="str">
        <f>IF(C49="","",MAX($B$16:B48)+1)</f>
        <v/>
      </c>
      <c r="C49" s="832"/>
      <c r="D49" s="832"/>
      <c r="E49" s="832"/>
      <c r="F49" s="832"/>
      <c r="G49" s="832"/>
      <c r="H49" s="832"/>
      <c r="I49" s="833"/>
      <c r="J49" s="833"/>
      <c r="K49" s="805"/>
      <c r="L49" s="805"/>
      <c r="M49" s="805"/>
      <c r="N49" s="805"/>
      <c r="O49" s="805"/>
      <c r="P49" s="805"/>
      <c r="Q49" s="837"/>
      <c r="R49" s="838"/>
      <c r="S49" s="838"/>
      <c r="T49" s="838"/>
      <c r="U49" s="838"/>
      <c r="V49" s="838"/>
      <c r="W49" s="838"/>
      <c r="X49" s="838"/>
      <c r="Y49" s="838"/>
      <c r="Z49" s="838"/>
      <c r="AA49" s="839"/>
    </row>
    <row r="50" spans="2:27" ht="18" hidden="1" customHeight="1">
      <c r="B50" s="290" t="str">
        <f>IF(C50="","",MAX($B$16:B49)+1)</f>
        <v/>
      </c>
      <c r="C50" s="832"/>
      <c r="D50" s="832"/>
      <c r="E50" s="832"/>
      <c r="F50" s="832"/>
      <c r="G50" s="832"/>
      <c r="H50" s="832"/>
      <c r="I50" s="833"/>
      <c r="J50" s="833"/>
      <c r="K50" s="805"/>
      <c r="L50" s="805"/>
      <c r="M50" s="805"/>
      <c r="N50" s="805"/>
      <c r="O50" s="805"/>
      <c r="P50" s="805"/>
      <c r="Q50" s="837"/>
      <c r="R50" s="838"/>
      <c r="S50" s="838"/>
      <c r="T50" s="838"/>
      <c r="U50" s="838"/>
      <c r="V50" s="838"/>
      <c r="W50" s="838"/>
      <c r="X50" s="838"/>
      <c r="Y50" s="838"/>
      <c r="Z50" s="838"/>
      <c r="AA50" s="839"/>
    </row>
    <row r="51" spans="2:27" ht="18" hidden="1" customHeight="1">
      <c r="B51" s="290" t="str">
        <f>IF(C51="","",MAX($B$16:B50)+1)</f>
        <v/>
      </c>
      <c r="C51" s="832"/>
      <c r="D51" s="832"/>
      <c r="E51" s="832"/>
      <c r="F51" s="832"/>
      <c r="G51" s="832"/>
      <c r="H51" s="832"/>
      <c r="I51" s="833"/>
      <c r="J51" s="833"/>
      <c r="K51" s="805"/>
      <c r="L51" s="805"/>
      <c r="M51" s="805"/>
      <c r="N51" s="805"/>
      <c r="O51" s="805"/>
      <c r="P51" s="805"/>
      <c r="Q51" s="837"/>
      <c r="R51" s="838"/>
      <c r="S51" s="838"/>
      <c r="T51" s="838"/>
      <c r="U51" s="838"/>
      <c r="V51" s="838"/>
      <c r="W51" s="838"/>
      <c r="X51" s="838"/>
      <c r="Y51" s="838"/>
      <c r="Z51" s="838"/>
      <c r="AA51" s="839"/>
    </row>
    <row r="52" spans="2:27" ht="18" hidden="1" customHeight="1">
      <c r="B52" s="290" t="str">
        <f>IF(C52="","",MAX($B$16:B51)+1)</f>
        <v/>
      </c>
      <c r="C52" s="832"/>
      <c r="D52" s="832"/>
      <c r="E52" s="832"/>
      <c r="F52" s="832"/>
      <c r="G52" s="832"/>
      <c r="H52" s="832"/>
      <c r="I52" s="833"/>
      <c r="J52" s="833"/>
      <c r="K52" s="805"/>
      <c r="L52" s="805"/>
      <c r="M52" s="805"/>
      <c r="N52" s="805"/>
      <c r="O52" s="805"/>
      <c r="P52" s="805"/>
      <c r="Q52" s="837"/>
      <c r="R52" s="838"/>
      <c r="S52" s="838"/>
      <c r="T52" s="838"/>
      <c r="U52" s="838"/>
      <c r="V52" s="838"/>
      <c r="W52" s="838"/>
      <c r="X52" s="838"/>
      <c r="Y52" s="838"/>
      <c r="Z52" s="838"/>
      <c r="AA52" s="839"/>
    </row>
    <row r="53" spans="2:27" ht="18" hidden="1" customHeight="1">
      <c r="B53" s="290" t="str">
        <f>IF(C53="","",MAX($B$16:B52)+1)</f>
        <v/>
      </c>
      <c r="C53" s="832"/>
      <c r="D53" s="832"/>
      <c r="E53" s="832"/>
      <c r="F53" s="832"/>
      <c r="G53" s="832"/>
      <c r="H53" s="832"/>
      <c r="I53" s="833"/>
      <c r="J53" s="833"/>
      <c r="K53" s="805"/>
      <c r="L53" s="805"/>
      <c r="M53" s="805"/>
      <c r="N53" s="805"/>
      <c r="O53" s="805"/>
      <c r="P53" s="805"/>
      <c r="Q53" s="837"/>
      <c r="R53" s="838"/>
      <c r="S53" s="838"/>
      <c r="T53" s="838"/>
      <c r="U53" s="838"/>
      <c r="V53" s="838"/>
      <c r="W53" s="838"/>
      <c r="X53" s="838"/>
      <c r="Y53" s="838"/>
      <c r="Z53" s="838"/>
      <c r="AA53" s="839"/>
    </row>
    <row r="54" spans="2:27" ht="18" hidden="1" customHeight="1">
      <c r="B54" s="290" t="str">
        <f>IF(C54="","",MAX($B$16:B53)+1)</f>
        <v/>
      </c>
      <c r="C54" s="832"/>
      <c r="D54" s="832"/>
      <c r="E54" s="832"/>
      <c r="F54" s="832"/>
      <c r="G54" s="832"/>
      <c r="H54" s="832"/>
      <c r="I54" s="833"/>
      <c r="J54" s="833"/>
      <c r="K54" s="805"/>
      <c r="L54" s="805"/>
      <c r="M54" s="805"/>
      <c r="N54" s="805"/>
      <c r="O54" s="805"/>
      <c r="P54" s="805"/>
      <c r="Q54" s="837"/>
      <c r="R54" s="838"/>
      <c r="S54" s="838"/>
      <c r="T54" s="838"/>
      <c r="U54" s="838"/>
      <c r="V54" s="838"/>
      <c r="W54" s="838"/>
      <c r="X54" s="838"/>
      <c r="Y54" s="838"/>
      <c r="Z54" s="838"/>
      <c r="AA54" s="839"/>
    </row>
    <row r="55" spans="2:27" ht="18" hidden="1" customHeight="1">
      <c r="B55" s="290" t="str">
        <f>IF(C55="","",MAX($B$16:B54)+1)</f>
        <v/>
      </c>
      <c r="C55" s="832"/>
      <c r="D55" s="832"/>
      <c r="E55" s="832"/>
      <c r="F55" s="832"/>
      <c r="G55" s="832"/>
      <c r="H55" s="832"/>
      <c r="I55" s="833"/>
      <c r="J55" s="833"/>
      <c r="K55" s="805"/>
      <c r="L55" s="805"/>
      <c r="M55" s="805"/>
      <c r="N55" s="805"/>
      <c r="O55" s="805"/>
      <c r="P55" s="805"/>
      <c r="Q55" s="837"/>
      <c r="R55" s="838"/>
      <c r="S55" s="838"/>
      <c r="T55" s="838"/>
      <c r="U55" s="838"/>
      <c r="V55" s="838"/>
      <c r="W55" s="838"/>
      <c r="X55" s="838"/>
      <c r="Y55" s="838"/>
      <c r="Z55" s="838"/>
      <c r="AA55" s="839"/>
    </row>
    <row r="56" spans="2:27" ht="18" hidden="1" customHeight="1">
      <c r="B56" s="290" t="str">
        <f>IF(C56="","",MAX($B$16:B55)+1)</f>
        <v/>
      </c>
      <c r="C56" s="832"/>
      <c r="D56" s="832"/>
      <c r="E56" s="832"/>
      <c r="F56" s="832"/>
      <c r="G56" s="832"/>
      <c r="H56" s="832"/>
      <c r="I56" s="833"/>
      <c r="J56" s="833"/>
      <c r="K56" s="805"/>
      <c r="L56" s="805"/>
      <c r="M56" s="805"/>
      <c r="N56" s="805"/>
      <c r="O56" s="805"/>
      <c r="P56" s="805"/>
      <c r="Q56" s="837"/>
      <c r="R56" s="838"/>
      <c r="S56" s="838"/>
      <c r="T56" s="838"/>
      <c r="U56" s="838"/>
      <c r="V56" s="838"/>
      <c r="W56" s="838"/>
      <c r="X56" s="838"/>
      <c r="Y56" s="838"/>
      <c r="Z56" s="838"/>
      <c r="AA56" s="839"/>
    </row>
    <row r="58" spans="2:27" ht="18" customHeight="1">
      <c r="B58" s="847" t="s">
        <v>227</v>
      </c>
      <c r="C58" s="847"/>
      <c r="D58" s="847"/>
      <c r="E58" s="847"/>
      <c r="F58" s="847"/>
      <c r="G58" s="847"/>
    </row>
    <row r="59" spans="2:27" ht="51.75" customHeight="1">
      <c r="B59" s="289">
        <v>0</v>
      </c>
      <c r="C59" s="852" t="s">
        <v>64</v>
      </c>
      <c r="D59" s="852"/>
      <c r="E59" s="852"/>
      <c r="F59" s="852"/>
      <c r="G59" s="852"/>
      <c r="H59" s="852"/>
      <c r="I59" s="852" t="s">
        <v>223</v>
      </c>
      <c r="J59" s="852"/>
      <c r="K59" s="853" t="s">
        <v>225</v>
      </c>
      <c r="L59" s="854"/>
      <c r="M59" s="853" t="s">
        <v>226</v>
      </c>
      <c r="N59" s="854"/>
      <c r="O59" s="855" t="s">
        <v>276</v>
      </c>
      <c r="P59" s="856"/>
      <c r="Q59" s="856"/>
      <c r="R59" s="856"/>
      <c r="S59" s="856"/>
      <c r="T59" s="856"/>
      <c r="U59" s="856"/>
      <c r="V59" s="856"/>
      <c r="W59" s="856"/>
      <c r="X59" s="856"/>
      <c r="Y59" s="856"/>
      <c r="Z59" s="856"/>
      <c r="AA59" s="857"/>
    </row>
    <row r="60" spans="2:27" ht="18" customHeight="1">
      <c r="B60" s="290" t="str">
        <f>IF(C60="","",MAX($B$59:B59)+1)</f>
        <v/>
      </c>
      <c r="C60" s="832"/>
      <c r="D60" s="832"/>
      <c r="E60" s="832"/>
      <c r="F60" s="832"/>
      <c r="G60" s="832"/>
      <c r="H60" s="832"/>
      <c r="I60" s="833"/>
      <c r="J60" s="833"/>
      <c r="K60" s="805"/>
      <c r="L60" s="805"/>
      <c r="M60" s="805"/>
      <c r="N60" s="805"/>
      <c r="O60" s="834"/>
      <c r="P60" s="835"/>
      <c r="Q60" s="835"/>
      <c r="R60" s="835"/>
      <c r="S60" s="835"/>
      <c r="T60" s="835"/>
      <c r="U60" s="835"/>
      <c r="V60" s="835"/>
      <c r="W60" s="835"/>
      <c r="X60" s="835"/>
      <c r="Y60" s="835"/>
      <c r="Z60" s="835"/>
      <c r="AA60" s="836"/>
    </row>
    <row r="61" spans="2:27" ht="18" customHeight="1">
      <c r="B61" s="290" t="str">
        <f>IF(C61="","",MAX($B$59:B60)+1)</f>
        <v/>
      </c>
      <c r="C61" s="832"/>
      <c r="D61" s="832"/>
      <c r="E61" s="832"/>
      <c r="F61" s="832"/>
      <c r="G61" s="832"/>
      <c r="H61" s="832"/>
      <c r="I61" s="833"/>
      <c r="J61" s="833"/>
      <c r="K61" s="805"/>
      <c r="L61" s="805"/>
      <c r="M61" s="805"/>
      <c r="N61" s="805"/>
      <c r="O61" s="834"/>
      <c r="P61" s="835"/>
      <c r="Q61" s="835"/>
      <c r="R61" s="835"/>
      <c r="S61" s="835"/>
      <c r="T61" s="835"/>
      <c r="U61" s="835"/>
      <c r="V61" s="835"/>
      <c r="W61" s="835"/>
      <c r="X61" s="835"/>
      <c r="Y61" s="835"/>
      <c r="Z61" s="835"/>
      <c r="AA61" s="836"/>
    </row>
    <row r="62" spans="2:27" ht="18" customHeight="1">
      <c r="B62" s="290" t="str">
        <f>IF(C62="","",MAX($B$59:B61)+1)</f>
        <v/>
      </c>
      <c r="C62" s="832"/>
      <c r="D62" s="832"/>
      <c r="E62" s="832"/>
      <c r="F62" s="832"/>
      <c r="G62" s="832"/>
      <c r="H62" s="832"/>
      <c r="I62" s="833"/>
      <c r="J62" s="833"/>
      <c r="K62" s="805"/>
      <c r="L62" s="805"/>
      <c r="M62" s="805"/>
      <c r="N62" s="805"/>
      <c r="O62" s="834"/>
      <c r="P62" s="835"/>
      <c r="Q62" s="835"/>
      <c r="R62" s="835"/>
      <c r="S62" s="835"/>
      <c r="T62" s="835"/>
      <c r="U62" s="835"/>
      <c r="V62" s="835"/>
      <c r="W62" s="835"/>
      <c r="X62" s="835"/>
      <c r="Y62" s="835"/>
      <c r="Z62" s="835"/>
      <c r="AA62" s="836"/>
    </row>
    <row r="63" spans="2:27" ht="18" customHeight="1">
      <c r="B63" s="290" t="str">
        <f>IF(C63="","",MAX($B$59:B62)+1)</f>
        <v/>
      </c>
      <c r="C63" s="832"/>
      <c r="D63" s="832"/>
      <c r="E63" s="832"/>
      <c r="F63" s="832"/>
      <c r="G63" s="832"/>
      <c r="H63" s="832"/>
      <c r="I63" s="833"/>
      <c r="J63" s="833"/>
      <c r="K63" s="805"/>
      <c r="L63" s="805"/>
      <c r="M63" s="805"/>
      <c r="N63" s="805"/>
      <c r="O63" s="834"/>
      <c r="P63" s="835"/>
      <c r="Q63" s="835"/>
      <c r="R63" s="835"/>
      <c r="S63" s="835"/>
      <c r="T63" s="835"/>
      <c r="U63" s="835"/>
      <c r="V63" s="835"/>
      <c r="W63" s="835"/>
      <c r="X63" s="835"/>
      <c r="Y63" s="835"/>
      <c r="Z63" s="835"/>
      <c r="AA63" s="836"/>
    </row>
    <row r="64" spans="2:27" ht="18" customHeight="1">
      <c r="B64" s="290" t="str">
        <f>IF(C64="","",MAX($B$59:B63)+1)</f>
        <v/>
      </c>
      <c r="C64" s="832"/>
      <c r="D64" s="832"/>
      <c r="E64" s="832"/>
      <c r="F64" s="832"/>
      <c r="G64" s="832"/>
      <c r="H64" s="832"/>
      <c r="I64" s="833"/>
      <c r="J64" s="833"/>
      <c r="K64" s="805"/>
      <c r="L64" s="805"/>
      <c r="M64" s="805"/>
      <c r="N64" s="805"/>
      <c r="O64" s="834"/>
      <c r="P64" s="835"/>
      <c r="Q64" s="835"/>
      <c r="R64" s="835"/>
      <c r="S64" s="835"/>
      <c r="T64" s="835"/>
      <c r="U64" s="835"/>
      <c r="V64" s="835"/>
      <c r="W64" s="835"/>
      <c r="X64" s="835"/>
      <c r="Y64" s="835"/>
      <c r="Z64" s="835"/>
      <c r="AA64" s="836"/>
    </row>
    <row r="65" spans="2:27" ht="18" customHeight="1">
      <c r="B65" s="290" t="str">
        <f>IF(C65="","",MAX($B$59:B64)+1)</f>
        <v/>
      </c>
      <c r="C65" s="832"/>
      <c r="D65" s="832"/>
      <c r="E65" s="832"/>
      <c r="F65" s="832"/>
      <c r="G65" s="832"/>
      <c r="H65" s="832"/>
      <c r="I65" s="833"/>
      <c r="J65" s="833"/>
      <c r="K65" s="805"/>
      <c r="L65" s="805"/>
      <c r="M65" s="805"/>
      <c r="N65" s="805"/>
      <c r="O65" s="834"/>
      <c r="P65" s="835"/>
      <c r="Q65" s="835"/>
      <c r="R65" s="835"/>
      <c r="S65" s="835"/>
      <c r="T65" s="835"/>
      <c r="U65" s="835"/>
      <c r="V65" s="835"/>
      <c r="W65" s="835"/>
      <c r="X65" s="835"/>
      <c r="Y65" s="835"/>
      <c r="Z65" s="835"/>
      <c r="AA65" s="836"/>
    </row>
    <row r="66" spans="2:27" ht="18" hidden="1" customHeight="1">
      <c r="B66" s="290" t="str">
        <f>IF(C66="","",MAX($B$59:B65)+1)</f>
        <v/>
      </c>
      <c r="C66" s="832"/>
      <c r="D66" s="832"/>
      <c r="E66" s="832"/>
      <c r="F66" s="832"/>
      <c r="G66" s="832"/>
      <c r="H66" s="832"/>
      <c r="I66" s="833"/>
      <c r="J66" s="833"/>
      <c r="K66" s="805"/>
      <c r="L66" s="805"/>
      <c r="M66" s="805"/>
      <c r="N66" s="805"/>
      <c r="O66" s="834"/>
      <c r="P66" s="835"/>
      <c r="Q66" s="835"/>
      <c r="R66" s="835"/>
      <c r="S66" s="835"/>
      <c r="T66" s="835"/>
      <c r="U66" s="835"/>
      <c r="V66" s="835"/>
      <c r="W66" s="835"/>
      <c r="X66" s="835"/>
      <c r="Y66" s="835"/>
      <c r="Z66" s="835"/>
      <c r="AA66" s="836"/>
    </row>
    <row r="67" spans="2:27" ht="18" hidden="1" customHeight="1">
      <c r="B67" s="290" t="str">
        <f>IF(C67="","",MAX($B$59:B66)+1)</f>
        <v/>
      </c>
      <c r="C67" s="832"/>
      <c r="D67" s="832"/>
      <c r="E67" s="832"/>
      <c r="F67" s="832"/>
      <c r="G67" s="832"/>
      <c r="H67" s="832"/>
      <c r="I67" s="833"/>
      <c r="J67" s="833"/>
      <c r="K67" s="805"/>
      <c r="L67" s="805"/>
      <c r="M67" s="805"/>
      <c r="N67" s="805"/>
      <c r="O67" s="834"/>
      <c r="P67" s="835"/>
      <c r="Q67" s="835"/>
      <c r="R67" s="835"/>
      <c r="S67" s="835"/>
      <c r="T67" s="835"/>
      <c r="U67" s="835"/>
      <c r="V67" s="835"/>
      <c r="W67" s="835"/>
      <c r="X67" s="835"/>
      <c r="Y67" s="835"/>
      <c r="Z67" s="835"/>
      <c r="AA67" s="836"/>
    </row>
    <row r="68" spans="2:27" ht="18" hidden="1" customHeight="1">
      <c r="B68" s="290" t="str">
        <f>IF(C68="","",MAX($B$59:B67)+1)</f>
        <v/>
      </c>
      <c r="C68" s="832"/>
      <c r="D68" s="832"/>
      <c r="E68" s="832"/>
      <c r="F68" s="832"/>
      <c r="G68" s="832"/>
      <c r="H68" s="832"/>
      <c r="I68" s="833"/>
      <c r="J68" s="833"/>
      <c r="K68" s="805"/>
      <c r="L68" s="805"/>
      <c r="M68" s="805"/>
      <c r="N68" s="805"/>
      <c r="O68" s="834"/>
      <c r="P68" s="835"/>
      <c r="Q68" s="835"/>
      <c r="R68" s="835"/>
      <c r="S68" s="835"/>
      <c r="T68" s="835"/>
      <c r="U68" s="835"/>
      <c r="V68" s="835"/>
      <c r="W68" s="835"/>
      <c r="X68" s="835"/>
      <c r="Y68" s="835"/>
      <c r="Z68" s="835"/>
      <c r="AA68" s="836"/>
    </row>
    <row r="69" spans="2:27" ht="18" hidden="1" customHeight="1">
      <c r="B69" s="290" t="str">
        <f>IF(C69="","",MAX($B$59:B68)+1)</f>
        <v/>
      </c>
      <c r="C69" s="832"/>
      <c r="D69" s="832"/>
      <c r="E69" s="832"/>
      <c r="F69" s="832"/>
      <c r="G69" s="832"/>
      <c r="H69" s="832"/>
      <c r="I69" s="833"/>
      <c r="J69" s="833"/>
      <c r="K69" s="805"/>
      <c r="L69" s="805"/>
      <c r="M69" s="805"/>
      <c r="N69" s="805"/>
      <c r="O69" s="834"/>
      <c r="P69" s="835"/>
      <c r="Q69" s="835"/>
      <c r="R69" s="835"/>
      <c r="S69" s="835"/>
      <c r="T69" s="835"/>
      <c r="U69" s="835"/>
      <c r="V69" s="835"/>
      <c r="W69" s="835"/>
      <c r="X69" s="835"/>
      <c r="Y69" s="835"/>
      <c r="Z69" s="835"/>
      <c r="AA69" s="836"/>
    </row>
    <row r="70" spans="2:27" ht="18" hidden="1" customHeight="1">
      <c r="B70" s="290" t="str">
        <f>IF(C70="","",MAX($B$59:B69)+1)</f>
        <v/>
      </c>
      <c r="C70" s="832"/>
      <c r="D70" s="832"/>
      <c r="E70" s="832"/>
      <c r="F70" s="832"/>
      <c r="G70" s="832"/>
      <c r="H70" s="832"/>
      <c r="I70" s="833"/>
      <c r="J70" s="833"/>
      <c r="K70" s="805"/>
      <c r="L70" s="805"/>
      <c r="M70" s="805"/>
      <c r="N70" s="805"/>
      <c r="O70" s="834"/>
      <c r="P70" s="835"/>
      <c r="Q70" s="835"/>
      <c r="R70" s="835"/>
      <c r="S70" s="835"/>
      <c r="T70" s="835"/>
      <c r="U70" s="835"/>
      <c r="V70" s="835"/>
      <c r="W70" s="835"/>
      <c r="X70" s="835"/>
      <c r="Y70" s="835"/>
      <c r="Z70" s="835"/>
      <c r="AA70" s="836"/>
    </row>
    <row r="71" spans="2:27" ht="18" hidden="1" customHeight="1">
      <c r="B71" s="290" t="str">
        <f>IF(C71="","",MAX($B$59:B70)+1)</f>
        <v/>
      </c>
      <c r="C71" s="832"/>
      <c r="D71" s="832"/>
      <c r="E71" s="832"/>
      <c r="F71" s="832"/>
      <c r="G71" s="832"/>
      <c r="H71" s="832"/>
      <c r="I71" s="833"/>
      <c r="J71" s="833"/>
      <c r="K71" s="805"/>
      <c r="L71" s="805"/>
      <c r="M71" s="805"/>
      <c r="N71" s="805"/>
      <c r="O71" s="834"/>
      <c r="P71" s="835"/>
      <c r="Q71" s="835"/>
      <c r="R71" s="835"/>
      <c r="S71" s="835"/>
      <c r="T71" s="835"/>
      <c r="U71" s="835"/>
      <c r="V71" s="835"/>
      <c r="W71" s="835"/>
      <c r="X71" s="835"/>
      <c r="Y71" s="835"/>
      <c r="Z71" s="835"/>
      <c r="AA71" s="836"/>
    </row>
    <row r="72" spans="2:27" ht="18" hidden="1" customHeight="1">
      <c r="B72" s="290" t="str">
        <f>IF(C72="","",MAX($B$59:B71)+1)</f>
        <v/>
      </c>
      <c r="C72" s="832"/>
      <c r="D72" s="832"/>
      <c r="E72" s="832"/>
      <c r="F72" s="832"/>
      <c r="G72" s="832"/>
      <c r="H72" s="832"/>
      <c r="I72" s="833"/>
      <c r="J72" s="833"/>
      <c r="K72" s="805"/>
      <c r="L72" s="805"/>
      <c r="M72" s="805"/>
      <c r="N72" s="805"/>
      <c r="O72" s="834"/>
      <c r="P72" s="835"/>
      <c r="Q72" s="835"/>
      <c r="R72" s="835"/>
      <c r="S72" s="835"/>
      <c r="T72" s="835"/>
      <c r="U72" s="835"/>
      <c r="V72" s="835"/>
      <c r="W72" s="835"/>
      <c r="X72" s="835"/>
      <c r="Y72" s="835"/>
      <c r="Z72" s="835"/>
      <c r="AA72" s="836"/>
    </row>
    <row r="73" spans="2:27" ht="18" hidden="1" customHeight="1">
      <c r="B73" s="290" t="str">
        <f>IF(C73="","",MAX($B$59:B72)+1)</f>
        <v/>
      </c>
      <c r="C73" s="832"/>
      <c r="D73" s="832"/>
      <c r="E73" s="832"/>
      <c r="F73" s="832"/>
      <c r="G73" s="832"/>
      <c r="H73" s="832"/>
      <c r="I73" s="833"/>
      <c r="J73" s="833"/>
      <c r="K73" s="805"/>
      <c r="L73" s="805"/>
      <c r="M73" s="805"/>
      <c r="N73" s="805"/>
      <c r="O73" s="834"/>
      <c r="P73" s="835"/>
      <c r="Q73" s="835"/>
      <c r="R73" s="835"/>
      <c r="S73" s="835"/>
      <c r="T73" s="835"/>
      <c r="U73" s="835"/>
      <c r="V73" s="835"/>
      <c r="W73" s="835"/>
      <c r="X73" s="835"/>
      <c r="Y73" s="835"/>
      <c r="Z73" s="835"/>
      <c r="AA73" s="836"/>
    </row>
    <row r="74" spans="2:27" ht="18" hidden="1" customHeight="1">
      <c r="B74" s="290" t="str">
        <f>IF(C74="","",MAX($B$59:B73)+1)</f>
        <v/>
      </c>
      <c r="C74" s="832"/>
      <c r="D74" s="832"/>
      <c r="E74" s="832"/>
      <c r="F74" s="832"/>
      <c r="G74" s="832"/>
      <c r="H74" s="832"/>
      <c r="I74" s="833"/>
      <c r="J74" s="833"/>
      <c r="K74" s="805"/>
      <c r="L74" s="805"/>
      <c r="M74" s="805"/>
      <c r="N74" s="805"/>
      <c r="O74" s="834"/>
      <c r="P74" s="835"/>
      <c r="Q74" s="835"/>
      <c r="R74" s="835"/>
      <c r="S74" s="835"/>
      <c r="T74" s="835"/>
      <c r="U74" s="835"/>
      <c r="V74" s="835"/>
      <c r="W74" s="835"/>
      <c r="X74" s="835"/>
      <c r="Y74" s="835"/>
      <c r="Z74" s="835"/>
      <c r="AA74" s="836"/>
    </row>
  </sheetData>
  <sheetProtection sheet="1" objects="1" scenarios="1" formatRows="0"/>
  <mergeCells count="389">
    <mergeCell ref="B1:AA1"/>
    <mergeCell ref="C73:H73"/>
    <mergeCell ref="I73:J73"/>
    <mergeCell ref="K73:L73"/>
    <mergeCell ref="M73:N73"/>
    <mergeCell ref="O73:AA73"/>
    <mergeCell ref="C74:H74"/>
    <mergeCell ref="I74:J74"/>
    <mergeCell ref="K74:L74"/>
    <mergeCell ref="M74:N74"/>
    <mergeCell ref="O74:AA74"/>
    <mergeCell ref="C62:H62"/>
    <mergeCell ref="I62:J62"/>
    <mergeCell ref="K62:L62"/>
    <mergeCell ref="M62:N62"/>
    <mergeCell ref="O62:AA62"/>
    <mergeCell ref="C63:H63"/>
    <mergeCell ref="I63:J63"/>
    <mergeCell ref="K63:L63"/>
    <mergeCell ref="M63:N63"/>
    <mergeCell ref="O63:AA63"/>
    <mergeCell ref="C60:H60"/>
    <mergeCell ref="I60:J60"/>
    <mergeCell ref="K60:L60"/>
    <mergeCell ref="M60:N60"/>
    <mergeCell ref="O60:AA60"/>
    <mergeCell ref="C61:H61"/>
    <mergeCell ref="I61:J61"/>
    <mergeCell ref="K61:L61"/>
    <mergeCell ref="M61:N61"/>
    <mergeCell ref="O61:AA61"/>
    <mergeCell ref="C59:H59"/>
    <mergeCell ref="I59:J59"/>
    <mergeCell ref="K59:L59"/>
    <mergeCell ref="M59:N59"/>
    <mergeCell ref="O59:AA59"/>
    <mergeCell ref="C36:H36"/>
    <mergeCell ref="I36:J36"/>
    <mergeCell ref="K36:L36"/>
    <mergeCell ref="M36:N36"/>
    <mergeCell ref="O36:P36"/>
    <mergeCell ref="Q36:AA36"/>
    <mergeCell ref="C35:H35"/>
    <mergeCell ref="I35:J35"/>
    <mergeCell ref="K35:L35"/>
    <mergeCell ref="M35:N35"/>
    <mergeCell ref="O35:P35"/>
    <mergeCell ref="Q35:AA35"/>
    <mergeCell ref="C34:H34"/>
    <mergeCell ref="I34:J34"/>
    <mergeCell ref="K34:L34"/>
    <mergeCell ref="M34:N34"/>
    <mergeCell ref="O34:P34"/>
    <mergeCell ref="Q34:AA34"/>
    <mergeCell ref="C33:H33"/>
    <mergeCell ref="I33:J33"/>
    <mergeCell ref="K33:L33"/>
    <mergeCell ref="M33:N33"/>
    <mergeCell ref="O33:P33"/>
    <mergeCell ref="Q33:AA33"/>
    <mergeCell ref="C32:H32"/>
    <mergeCell ref="I32:J32"/>
    <mergeCell ref="K32:L32"/>
    <mergeCell ref="M32:N32"/>
    <mergeCell ref="O32:P32"/>
    <mergeCell ref="Q32:AA32"/>
    <mergeCell ref="C31:H31"/>
    <mergeCell ref="I31:J31"/>
    <mergeCell ref="K31:L31"/>
    <mergeCell ref="M31:N31"/>
    <mergeCell ref="O31:P31"/>
    <mergeCell ref="Q31:AA31"/>
    <mergeCell ref="C30:H30"/>
    <mergeCell ref="I30:J30"/>
    <mergeCell ref="K30:L30"/>
    <mergeCell ref="M30:N30"/>
    <mergeCell ref="O30:P30"/>
    <mergeCell ref="Q30:AA30"/>
    <mergeCell ref="C29:H29"/>
    <mergeCell ref="I29:J29"/>
    <mergeCell ref="K29:L29"/>
    <mergeCell ref="M29:N29"/>
    <mergeCell ref="O29:P29"/>
    <mergeCell ref="Q29:AA29"/>
    <mergeCell ref="C28:H28"/>
    <mergeCell ref="I28:J28"/>
    <mergeCell ref="K28:L28"/>
    <mergeCell ref="M28:N28"/>
    <mergeCell ref="O28:P28"/>
    <mergeCell ref="Q28:AA28"/>
    <mergeCell ref="C27:H27"/>
    <mergeCell ref="I27:J27"/>
    <mergeCell ref="K27:L27"/>
    <mergeCell ref="M27:N27"/>
    <mergeCell ref="O27:P27"/>
    <mergeCell ref="Q27:AA27"/>
    <mergeCell ref="C26:H26"/>
    <mergeCell ref="I26:J26"/>
    <mergeCell ref="K26:L26"/>
    <mergeCell ref="M26:N26"/>
    <mergeCell ref="O26:P26"/>
    <mergeCell ref="Q26:AA26"/>
    <mergeCell ref="C25:H25"/>
    <mergeCell ref="I25:J25"/>
    <mergeCell ref="K25:L25"/>
    <mergeCell ref="M25:N25"/>
    <mergeCell ref="O25:P25"/>
    <mergeCell ref="Q25:AA25"/>
    <mergeCell ref="O21:P21"/>
    <mergeCell ref="Q21:AA21"/>
    <mergeCell ref="C20:H20"/>
    <mergeCell ref="I20:J20"/>
    <mergeCell ref="K20:L20"/>
    <mergeCell ref="M20:N20"/>
    <mergeCell ref="O20:P20"/>
    <mergeCell ref="Q20:AA20"/>
    <mergeCell ref="C24:H24"/>
    <mergeCell ref="I24:J24"/>
    <mergeCell ref="K24:L24"/>
    <mergeCell ref="M24:N24"/>
    <mergeCell ref="O24:P24"/>
    <mergeCell ref="Q24:AA24"/>
    <mergeCell ref="C23:H23"/>
    <mergeCell ref="I23:J23"/>
    <mergeCell ref="K23:L23"/>
    <mergeCell ref="M23:N23"/>
    <mergeCell ref="O23:P23"/>
    <mergeCell ref="Q23:AA23"/>
    <mergeCell ref="M17:N17"/>
    <mergeCell ref="O17:P17"/>
    <mergeCell ref="Q17:AA17"/>
    <mergeCell ref="C16:H16"/>
    <mergeCell ref="I16:J16"/>
    <mergeCell ref="K16:L16"/>
    <mergeCell ref="M16:N16"/>
    <mergeCell ref="O16:P16"/>
    <mergeCell ref="C22:H22"/>
    <mergeCell ref="I22:J22"/>
    <mergeCell ref="K22:L22"/>
    <mergeCell ref="M22:N22"/>
    <mergeCell ref="O22:P22"/>
    <mergeCell ref="Q22:AA22"/>
    <mergeCell ref="C18:H18"/>
    <mergeCell ref="I18:J18"/>
    <mergeCell ref="K18:L18"/>
    <mergeCell ref="M18:N18"/>
    <mergeCell ref="O18:P18"/>
    <mergeCell ref="Q18:AA18"/>
    <mergeCell ref="C21:H21"/>
    <mergeCell ref="I21:J21"/>
    <mergeCell ref="K21:L21"/>
    <mergeCell ref="M21:N21"/>
    <mergeCell ref="B9:B10"/>
    <mergeCell ref="C9:K9"/>
    <mergeCell ref="L9:Q9"/>
    <mergeCell ref="R9:U10"/>
    <mergeCell ref="C10:E10"/>
    <mergeCell ref="F10:H10"/>
    <mergeCell ref="I10:K10"/>
    <mergeCell ref="L10:N10"/>
    <mergeCell ref="O10:Q10"/>
    <mergeCell ref="B2:F2"/>
    <mergeCell ref="B8:K8"/>
    <mergeCell ref="B4:F4"/>
    <mergeCell ref="B15:H15"/>
    <mergeCell ref="B58:G58"/>
    <mergeCell ref="O3:Q3"/>
    <mergeCell ref="B6:D6"/>
    <mergeCell ref="C11:E11"/>
    <mergeCell ref="F11:H11"/>
    <mergeCell ref="I11:K11"/>
    <mergeCell ref="L11:N11"/>
    <mergeCell ref="O11:Q11"/>
    <mergeCell ref="C13:E13"/>
    <mergeCell ref="F13:H13"/>
    <mergeCell ref="I13:K13"/>
    <mergeCell ref="L13:N13"/>
    <mergeCell ref="O13:Q13"/>
    <mergeCell ref="C19:H19"/>
    <mergeCell ref="I19:J19"/>
    <mergeCell ref="K19:L19"/>
    <mergeCell ref="M19:N19"/>
    <mergeCell ref="O19:P19"/>
    <mergeCell ref="Q19:AA19"/>
    <mergeCell ref="R11:U11"/>
    <mergeCell ref="E6:U6"/>
    <mergeCell ref="C37:H37"/>
    <mergeCell ref="I37:J37"/>
    <mergeCell ref="K37:L37"/>
    <mergeCell ref="M37:N37"/>
    <mergeCell ref="O37:P37"/>
    <mergeCell ref="Q37:AA37"/>
    <mergeCell ref="C38:H38"/>
    <mergeCell ref="I38:J38"/>
    <mergeCell ref="K38:L38"/>
    <mergeCell ref="M38:N38"/>
    <mergeCell ref="O38:P38"/>
    <mergeCell ref="Q38:AA38"/>
    <mergeCell ref="R13:U13"/>
    <mergeCell ref="C12:E12"/>
    <mergeCell ref="F12:H12"/>
    <mergeCell ref="I12:K12"/>
    <mergeCell ref="L12:N12"/>
    <mergeCell ref="O12:Q12"/>
    <mergeCell ref="R12:U12"/>
    <mergeCell ref="Q16:AA16"/>
    <mergeCell ref="C17:H17"/>
    <mergeCell ref="I17:J17"/>
    <mergeCell ref="K17:L17"/>
    <mergeCell ref="C39:H39"/>
    <mergeCell ref="I39:J39"/>
    <mergeCell ref="K39:L39"/>
    <mergeCell ref="M39:N39"/>
    <mergeCell ref="O39:P39"/>
    <mergeCell ref="Q39:AA39"/>
    <mergeCell ref="C40:H40"/>
    <mergeCell ref="I40:J40"/>
    <mergeCell ref="K40:L40"/>
    <mergeCell ref="M40:N40"/>
    <mergeCell ref="O40:P40"/>
    <mergeCell ref="Q40:AA40"/>
    <mergeCell ref="C41:H41"/>
    <mergeCell ref="I41:J41"/>
    <mergeCell ref="K41:L41"/>
    <mergeCell ref="M41:N41"/>
    <mergeCell ref="O41:P41"/>
    <mergeCell ref="Q41:AA41"/>
    <mergeCell ref="C42:H42"/>
    <mergeCell ref="I42:J42"/>
    <mergeCell ref="K42:L42"/>
    <mergeCell ref="M42:N42"/>
    <mergeCell ref="O42:P42"/>
    <mergeCell ref="Q42:AA42"/>
    <mergeCell ref="C43:H43"/>
    <mergeCell ref="I43:J43"/>
    <mergeCell ref="K43:L43"/>
    <mergeCell ref="M43:N43"/>
    <mergeCell ref="O43:P43"/>
    <mergeCell ref="Q43:AA43"/>
    <mergeCell ref="C44:H44"/>
    <mergeCell ref="I44:J44"/>
    <mergeCell ref="K44:L44"/>
    <mergeCell ref="M44:N44"/>
    <mergeCell ref="O44:P44"/>
    <mergeCell ref="Q44:AA44"/>
    <mergeCell ref="C45:H45"/>
    <mergeCell ref="I45:J45"/>
    <mergeCell ref="K45:L45"/>
    <mergeCell ref="M45:N45"/>
    <mergeCell ref="O45:P45"/>
    <mergeCell ref="Q45:AA45"/>
    <mergeCell ref="C46:H46"/>
    <mergeCell ref="I46:J46"/>
    <mergeCell ref="K46:L46"/>
    <mergeCell ref="M46:N46"/>
    <mergeCell ref="O46:P46"/>
    <mergeCell ref="Q46:AA46"/>
    <mergeCell ref="C47:H47"/>
    <mergeCell ref="I47:J47"/>
    <mergeCell ref="K47:L47"/>
    <mergeCell ref="M47:N47"/>
    <mergeCell ref="O47:P47"/>
    <mergeCell ref="Q47:AA47"/>
    <mergeCell ref="C48:H48"/>
    <mergeCell ref="I48:J48"/>
    <mergeCell ref="K48:L48"/>
    <mergeCell ref="M48:N48"/>
    <mergeCell ref="O48:P48"/>
    <mergeCell ref="Q48:AA48"/>
    <mergeCell ref="C49:H49"/>
    <mergeCell ref="I49:J49"/>
    <mergeCell ref="K49:L49"/>
    <mergeCell ref="M49:N49"/>
    <mergeCell ref="O49:P49"/>
    <mergeCell ref="Q49:AA49"/>
    <mergeCell ref="C50:H50"/>
    <mergeCell ref="I50:J50"/>
    <mergeCell ref="K50:L50"/>
    <mergeCell ref="M50:N50"/>
    <mergeCell ref="O50:P50"/>
    <mergeCell ref="Q50:AA50"/>
    <mergeCell ref="C51:H51"/>
    <mergeCell ref="I51:J51"/>
    <mergeCell ref="K51:L51"/>
    <mergeCell ref="M51:N51"/>
    <mergeCell ref="O51:P51"/>
    <mergeCell ref="Q51:AA51"/>
    <mergeCell ref="C52:H52"/>
    <mergeCell ref="I52:J52"/>
    <mergeCell ref="K52:L52"/>
    <mergeCell ref="M52:N52"/>
    <mergeCell ref="O52:P52"/>
    <mergeCell ref="Q52:AA52"/>
    <mergeCell ref="C53:H53"/>
    <mergeCell ref="I53:J53"/>
    <mergeCell ref="K53:L53"/>
    <mergeCell ref="M53:N53"/>
    <mergeCell ref="O53:P53"/>
    <mergeCell ref="Q53:AA53"/>
    <mergeCell ref="C54:H54"/>
    <mergeCell ref="I54:J54"/>
    <mergeCell ref="K54:L54"/>
    <mergeCell ref="M54:N54"/>
    <mergeCell ref="O54:P54"/>
    <mergeCell ref="Q54:AA54"/>
    <mergeCell ref="C55:H55"/>
    <mergeCell ref="I55:J55"/>
    <mergeCell ref="K55:L55"/>
    <mergeCell ref="M55:N55"/>
    <mergeCell ref="O55:P55"/>
    <mergeCell ref="Q55:AA55"/>
    <mergeCell ref="C56:H56"/>
    <mergeCell ref="I56:J56"/>
    <mergeCell ref="K56:L56"/>
    <mergeCell ref="M56:N56"/>
    <mergeCell ref="O56:P56"/>
    <mergeCell ref="Q56:AA56"/>
    <mergeCell ref="M68:N68"/>
    <mergeCell ref="O68:AA68"/>
    <mergeCell ref="C64:H64"/>
    <mergeCell ref="I64:J64"/>
    <mergeCell ref="K64:L64"/>
    <mergeCell ref="M64:N64"/>
    <mergeCell ref="O64:AA64"/>
    <mergeCell ref="C65:H65"/>
    <mergeCell ref="I65:J65"/>
    <mergeCell ref="K65:L65"/>
    <mergeCell ref="M65:N65"/>
    <mergeCell ref="O65:AA65"/>
    <mergeCell ref="C66:H66"/>
    <mergeCell ref="I66:J66"/>
    <mergeCell ref="K66:L66"/>
    <mergeCell ref="M66:N66"/>
    <mergeCell ref="O66:AA66"/>
    <mergeCell ref="C67:H67"/>
    <mergeCell ref="I67:J67"/>
    <mergeCell ref="K67:L67"/>
    <mergeCell ref="M67:N67"/>
    <mergeCell ref="O67:AA67"/>
    <mergeCell ref="C68:H68"/>
    <mergeCell ref="I68:J68"/>
    <mergeCell ref="BB6:BD6"/>
    <mergeCell ref="BE6:BH6"/>
    <mergeCell ref="AP7:AR7"/>
    <mergeCell ref="AS7:AU7"/>
    <mergeCell ref="C72:H72"/>
    <mergeCell ref="I72:J72"/>
    <mergeCell ref="K72:L72"/>
    <mergeCell ref="M72:N72"/>
    <mergeCell ref="O72:AA72"/>
    <mergeCell ref="C69:H69"/>
    <mergeCell ref="I69:J69"/>
    <mergeCell ref="K69:L69"/>
    <mergeCell ref="M69:N69"/>
    <mergeCell ref="O69:AA69"/>
    <mergeCell ref="C70:H70"/>
    <mergeCell ref="I70:J70"/>
    <mergeCell ref="K70:L70"/>
    <mergeCell ref="M70:N70"/>
    <mergeCell ref="O70:AA70"/>
    <mergeCell ref="C71:H71"/>
    <mergeCell ref="I71:J71"/>
    <mergeCell ref="K71:L71"/>
    <mergeCell ref="M71:N71"/>
    <mergeCell ref="O71:AA71"/>
    <mergeCell ref="AV7:AX7"/>
    <mergeCell ref="AY7:BA7"/>
    <mergeCell ref="BB7:BD7"/>
    <mergeCell ref="BE7:BH7"/>
    <mergeCell ref="K68:L68"/>
    <mergeCell ref="AO3:AO4"/>
    <mergeCell ref="AP3:AX3"/>
    <mergeCell ref="AY3:BD3"/>
    <mergeCell ref="BE3:BH4"/>
    <mergeCell ref="AP4:AR4"/>
    <mergeCell ref="AS4:AU4"/>
    <mergeCell ref="AV4:AX4"/>
    <mergeCell ref="AY4:BA4"/>
    <mergeCell ref="BB4:BD4"/>
    <mergeCell ref="AP5:AR5"/>
    <mergeCell ref="AS5:AU5"/>
    <mergeCell ref="AV5:AX5"/>
    <mergeCell ref="AY5:BA5"/>
    <mergeCell ref="BB5:BD5"/>
    <mergeCell ref="BE5:BH5"/>
    <mergeCell ref="AP6:AR6"/>
    <mergeCell ref="AS6:AU6"/>
    <mergeCell ref="AV6:AX6"/>
    <mergeCell ref="AY6:BA6"/>
  </mergeCells>
  <phoneticPr fontId="7"/>
  <dataValidations count="2">
    <dataValidation type="list" allowBlank="1" showInputMessage="1" showErrorMessage="1" sqref="K17:P56 K60:N74" xr:uid="{00000000-0002-0000-0500-000000000000}">
      <formula1>"○"</formula1>
    </dataValidation>
    <dataValidation type="list" allowBlank="1" showInputMessage="1" showErrorMessage="1" sqref="I17:J56 I60:J74" xr:uid="{1C2C3324-10F1-4A5E-902F-EA787E09AF5E}">
      <formula1>"男,女"</formula1>
    </dataValidation>
  </dataValidations>
  <printOptions horizontalCentered="1" verticalCentered="1"/>
  <pageMargins left="0.43307086614173229" right="0.55118110236220474" top="0.39370078740157483" bottom="0.19685039370078741" header="0.31496062992125984" footer="0.3149606299212598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6" tint="-0.249977111117893"/>
  </sheetPr>
  <dimension ref="A1:EP41"/>
  <sheetViews>
    <sheetView showGridLines="0" view="pageBreakPreview" zoomScaleNormal="100" zoomScaleSheetLayoutView="100" workbookViewId="0"/>
  </sheetViews>
  <sheetFormatPr defaultColWidth="0" defaultRowHeight="18.75"/>
  <cols>
    <col min="1" max="1" width="1.5" customWidth="1"/>
    <col min="2" max="14" width="1.625" customWidth="1"/>
    <col min="15" max="15" width="1.75" customWidth="1"/>
    <col min="16" max="16" width="2" customWidth="1"/>
    <col min="17" max="30" width="1.625" customWidth="1"/>
    <col min="31" max="33" width="1.875" customWidth="1"/>
    <col min="34" max="36" width="1.625" customWidth="1"/>
    <col min="37" max="40" width="1.875" customWidth="1"/>
    <col min="41" max="46" width="1.625" customWidth="1"/>
    <col min="47" max="47" width="2.125" customWidth="1"/>
    <col min="48" max="48" width="1.75" customWidth="1"/>
    <col min="49" max="54" width="1.625" customWidth="1"/>
    <col min="55" max="56" width="2.25" customWidth="1"/>
    <col min="57" max="110" width="1.625" customWidth="1"/>
    <col min="111" max="113" width="1.5" customWidth="1"/>
    <col min="114" max="146" width="1.5" hidden="1" customWidth="1"/>
    <col min="147" max="16384" width="9" hidden="1"/>
  </cols>
  <sheetData>
    <row r="1" spans="2:110" ht="26.25" customHeight="1">
      <c r="B1" s="859" t="s">
        <v>394</v>
      </c>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860"/>
      <c r="AV1" s="860"/>
      <c r="AW1" s="860"/>
      <c r="AX1" s="860"/>
      <c r="AY1" s="860"/>
      <c r="AZ1" s="860"/>
      <c r="BA1" s="860"/>
      <c r="BB1" s="860"/>
      <c r="BC1" s="860"/>
      <c r="BE1" s="890" t="s">
        <v>395</v>
      </c>
      <c r="BF1" s="890"/>
      <c r="BG1" s="890"/>
      <c r="BH1" s="890"/>
      <c r="BI1" s="890"/>
      <c r="BJ1" s="890"/>
      <c r="BK1" s="890"/>
      <c r="BL1" s="890"/>
      <c r="BM1" s="890"/>
      <c r="BN1" s="890"/>
      <c r="BO1" s="890"/>
      <c r="BP1" s="890"/>
      <c r="BQ1" s="890"/>
      <c r="BR1" s="890"/>
      <c r="BS1" s="890"/>
      <c r="BT1" s="890"/>
      <c r="BU1" s="890"/>
      <c r="BV1" s="890"/>
      <c r="BW1" s="890"/>
      <c r="BX1" s="890"/>
      <c r="BY1" s="890"/>
      <c r="BZ1" s="890"/>
      <c r="CA1" s="890"/>
      <c r="CB1" s="890"/>
      <c r="CC1" s="890"/>
      <c r="CD1" s="890"/>
      <c r="CE1" s="890"/>
      <c r="CF1" s="890"/>
      <c r="CG1" s="890"/>
      <c r="CH1" s="890"/>
      <c r="CI1" s="890"/>
      <c r="CJ1" s="890"/>
      <c r="CK1" s="890"/>
      <c r="CL1" s="890"/>
      <c r="CM1" s="890"/>
      <c r="CN1" s="890"/>
      <c r="CO1" s="890"/>
      <c r="CP1" s="890"/>
      <c r="CQ1" s="890"/>
      <c r="CR1" s="890"/>
      <c r="CS1" s="890"/>
      <c r="CT1" s="890"/>
      <c r="CU1" s="890"/>
      <c r="CV1" s="890"/>
      <c r="CW1" s="890"/>
      <c r="CX1" s="890"/>
      <c r="CY1" s="890"/>
      <c r="CZ1" s="890"/>
      <c r="DA1" s="890"/>
      <c r="DB1" s="890"/>
      <c r="DC1" s="890"/>
      <c r="DD1" s="890"/>
      <c r="DE1" s="890"/>
      <c r="DF1" s="890"/>
    </row>
    <row r="2" spans="2:110" ht="24" customHeight="1">
      <c r="B2" s="444" t="s">
        <v>327</v>
      </c>
      <c r="C2" s="444"/>
      <c r="D2" s="444"/>
      <c r="E2" s="444"/>
      <c r="F2" s="444"/>
      <c r="G2" s="444"/>
      <c r="H2" s="444"/>
      <c r="I2" s="444"/>
      <c r="J2" s="444"/>
      <c r="K2" s="444"/>
      <c r="L2" s="444"/>
      <c r="M2" s="444"/>
      <c r="AP2" s="445" t="s">
        <v>401</v>
      </c>
      <c r="AQ2" s="445"/>
      <c r="AR2" s="445"/>
      <c r="AS2" s="445"/>
      <c r="AT2" s="445"/>
      <c r="AU2" s="445"/>
      <c r="AV2" s="445"/>
      <c r="AW2" s="445"/>
      <c r="AX2" s="445"/>
      <c r="AY2" s="445"/>
      <c r="AZ2" s="445"/>
      <c r="BA2" s="445"/>
      <c r="BB2" s="445"/>
      <c r="BC2" s="445"/>
      <c r="BE2" s="444" t="s">
        <v>333</v>
      </c>
      <c r="BF2" s="444"/>
      <c r="BG2" s="444"/>
      <c r="BH2" s="444"/>
      <c r="BI2" s="444"/>
      <c r="BJ2" s="444"/>
      <c r="BK2" s="444"/>
      <c r="BL2" s="444"/>
      <c r="BM2" s="444"/>
      <c r="BN2" s="444"/>
      <c r="BO2" s="444"/>
      <c r="BP2" s="444"/>
    </row>
    <row r="3" spans="2:110" ht="17.45" customHeight="1">
      <c r="B3" s="434" t="s">
        <v>60</v>
      </c>
      <c r="C3" s="435"/>
      <c r="D3" s="435"/>
      <c r="E3" s="435"/>
      <c r="F3" s="435"/>
      <c r="G3" s="435"/>
      <c r="H3" s="435"/>
      <c r="I3" s="435"/>
      <c r="J3" s="435"/>
      <c r="K3" s="436"/>
      <c r="L3" s="437">
        <f>様式1!Z12</f>
        <v>0</v>
      </c>
      <c r="M3" s="438"/>
      <c r="N3" s="438"/>
      <c r="O3" s="438"/>
      <c r="P3" s="438"/>
      <c r="Q3" s="438"/>
      <c r="R3" s="438"/>
      <c r="S3" s="438"/>
      <c r="T3" s="438"/>
      <c r="U3" s="438"/>
      <c r="V3" s="438"/>
      <c r="W3" s="438"/>
      <c r="X3" s="438"/>
      <c r="Y3" s="438"/>
      <c r="Z3" s="438"/>
      <c r="AA3" s="438"/>
      <c r="AB3" s="438"/>
      <c r="AC3" s="438"/>
      <c r="AD3" s="438"/>
      <c r="AE3" s="438"/>
      <c r="AF3" s="439"/>
      <c r="AG3" s="440" t="s">
        <v>61</v>
      </c>
      <c r="AH3" s="441"/>
      <c r="AI3" s="441"/>
      <c r="AJ3" s="441"/>
      <c r="AK3" s="441"/>
      <c r="AL3" s="441"/>
      <c r="AM3" s="442"/>
      <c r="AN3" s="437">
        <f>様式1!N21</f>
        <v>0</v>
      </c>
      <c r="AO3" s="438"/>
      <c r="AP3" s="438"/>
      <c r="AQ3" s="438"/>
      <c r="AR3" s="438"/>
      <c r="AS3" s="438"/>
      <c r="AT3" s="438"/>
      <c r="AU3" s="438"/>
      <c r="AV3" s="438"/>
      <c r="AW3" s="438"/>
      <c r="AX3" s="438"/>
      <c r="AY3" s="438"/>
      <c r="AZ3" s="438"/>
      <c r="BA3" s="438"/>
      <c r="BB3" s="438"/>
      <c r="BC3" s="439"/>
      <c r="BE3" s="434" t="s">
        <v>60</v>
      </c>
      <c r="BF3" s="435"/>
      <c r="BG3" s="435"/>
      <c r="BH3" s="435"/>
      <c r="BI3" s="435"/>
      <c r="BJ3" s="435"/>
      <c r="BK3" s="435"/>
      <c r="BL3" s="435"/>
      <c r="BM3" s="435"/>
      <c r="BN3" s="436"/>
      <c r="BO3" s="437">
        <f>様式1!Z12</f>
        <v>0</v>
      </c>
      <c r="BP3" s="438"/>
      <c r="BQ3" s="438"/>
      <c r="BR3" s="438"/>
      <c r="BS3" s="438"/>
      <c r="BT3" s="438"/>
      <c r="BU3" s="438"/>
      <c r="BV3" s="438"/>
      <c r="BW3" s="438"/>
      <c r="BX3" s="438"/>
      <c r="BY3" s="438"/>
      <c r="BZ3" s="438"/>
      <c r="CA3" s="438"/>
      <c r="CB3" s="438"/>
      <c r="CC3" s="438"/>
      <c r="CD3" s="438"/>
      <c r="CE3" s="438"/>
      <c r="CF3" s="438"/>
      <c r="CG3" s="438"/>
      <c r="CH3" s="438"/>
      <c r="CI3" s="439"/>
      <c r="CJ3" s="440" t="s">
        <v>61</v>
      </c>
      <c r="CK3" s="441"/>
      <c r="CL3" s="441"/>
      <c r="CM3" s="441"/>
      <c r="CN3" s="441"/>
      <c r="CO3" s="441"/>
      <c r="CP3" s="442"/>
      <c r="CQ3" s="437">
        <f>様式1!N21</f>
        <v>0</v>
      </c>
      <c r="CR3" s="438"/>
      <c r="CS3" s="438"/>
      <c r="CT3" s="438"/>
      <c r="CU3" s="438"/>
      <c r="CV3" s="438"/>
      <c r="CW3" s="438"/>
      <c r="CX3" s="438"/>
      <c r="CY3" s="438"/>
      <c r="CZ3" s="438"/>
      <c r="DA3" s="438"/>
      <c r="DB3" s="438"/>
      <c r="DC3" s="438"/>
      <c r="DD3" s="438"/>
      <c r="DE3" s="438"/>
      <c r="DF3" s="439"/>
    </row>
    <row r="4" spans="2:110" ht="17.45" customHeight="1">
      <c r="B4" s="434" t="s">
        <v>62</v>
      </c>
      <c r="C4" s="435"/>
      <c r="D4" s="435"/>
      <c r="E4" s="435"/>
      <c r="F4" s="435"/>
      <c r="G4" s="435"/>
      <c r="H4" s="435"/>
      <c r="I4" s="435"/>
      <c r="J4" s="435"/>
      <c r="K4" s="436"/>
      <c r="L4" s="437">
        <f>様式1!I20</f>
        <v>0</v>
      </c>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AX4" s="438"/>
      <c r="AY4" s="438"/>
      <c r="AZ4" s="438"/>
      <c r="BA4" s="438"/>
      <c r="BB4" s="438"/>
      <c r="BC4" s="439"/>
      <c r="BE4" s="434" t="s">
        <v>62</v>
      </c>
      <c r="BF4" s="435"/>
      <c r="BG4" s="435"/>
      <c r="BH4" s="435"/>
      <c r="BI4" s="435"/>
      <c r="BJ4" s="435"/>
      <c r="BK4" s="435"/>
      <c r="BL4" s="435"/>
      <c r="BM4" s="435"/>
      <c r="BN4" s="436"/>
      <c r="BO4" s="437">
        <f>様式1!I20</f>
        <v>0</v>
      </c>
      <c r="BP4" s="438"/>
      <c r="BQ4" s="438"/>
      <c r="BR4" s="438"/>
      <c r="BS4" s="438"/>
      <c r="BT4" s="438"/>
      <c r="BU4" s="438"/>
      <c r="BV4" s="438"/>
      <c r="BW4" s="438"/>
      <c r="BX4" s="438"/>
      <c r="BY4" s="438"/>
      <c r="BZ4" s="438"/>
      <c r="CA4" s="438"/>
      <c r="CB4" s="438"/>
      <c r="CC4" s="438"/>
      <c r="CD4" s="438"/>
      <c r="CE4" s="438"/>
      <c r="CF4" s="438"/>
      <c r="CG4" s="438"/>
      <c r="CH4" s="438"/>
      <c r="CI4" s="438"/>
      <c r="CJ4" s="438"/>
      <c r="CK4" s="438"/>
      <c r="CL4" s="438"/>
      <c r="CM4" s="438"/>
      <c r="CN4" s="438"/>
      <c r="CO4" s="438"/>
      <c r="CP4" s="438"/>
      <c r="CQ4" s="438"/>
      <c r="CR4" s="438"/>
      <c r="CS4" s="438"/>
      <c r="CT4" s="438"/>
      <c r="CU4" s="438"/>
      <c r="CV4" s="438"/>
      <c r="CW4" s="438"/>
      <c r="CX4" s="438"/>
      <c r="CY4" s="438"/>
      <c r="CZ4" s="438"/>
      <c r="DA4" s="438"/>
      <c r="DB4" s="438"/>
      <c r="DC4" s="438"/>
      <c r="DD4" s="438"/>
      <c r="DE4" s="438"/>
      <c r="DF4" s="439"/>
    </row>
    <row r="5" spans="2:110" ht="17.25" customHeight="1">
      <c r="B5" s="469" t="s">
        <v>65</v>
      </c>
      <c r="C5" s="470"/>
      <c r="D5" s="470"/>
      <c r="E5" s="470"/>
      <c r="F5" s="470"/>
      <c r="G5" s="470"/>
      <c r="H5" s="470"/>
      <c r="I5" s="470"/>
      <c r="J5" s="470"/>
      <c r="K5" s="471"/>
      <c r="L5" s="455" t="s">
        <v>66</v>
      </c>
      <c r="M5" s="455"/>
      <c r="N5" s="455"/>
      <c r="O5" s="455"/>
      <c r="P5" s="455"/>
      <c r="Q5" s="455"/>
      <c r="R5" s="455"/>
      <c r="S5" s="455"/>
      <c r="T5" s="455"/>
      <c r="U5" s="455"/>
      <c r="V5" s="455"/>
      <c r="W5" s="455"/>
      <c r="X5" s="455"/>
      <c r="Y5" s="455"/>
      <c r="Z5" s="455"/>
      <c r="AA5" s="455"/>
      <c r="AB5" s="455"/>
      <c r="AC5" s="455"/>
      <c r="AD5" s="455"/>
      <c r="AE5" s="455"/>
      <c r="AF5" s="455"/>
      <c r="AG5" s="456" t="s">
        <v>67</v>
      </c>
      <c r="AH5" s="456"/>
      <c r="AI5" s="456"/>
      <c r="AJ5" s="456"/>
      <c r="AK5" s="456"/>
      <c r="AL5" s="456"/>
      <c r="AM5" s="456"/>
      <c r="AN5" s="456"/>
      <c r="AO5" s="456"/>
      <c r="AP5" s="456"/>
      <c r="AQ5" s="456"/>
      <c r="AR5" s="456"/>
      <c r="AS5" s="456"/>
      <c r="AT5" s="456"/>
      <c r="AU5" s="456" t="s">
        <v>68</v>
      </c>
      <c r="AV5" s="456"/>
      <c r="AW5" s="456"/>
      <c r="AX5" s="456"/>
      <c r="AY5" s="456"/>
      <c r="AZ5" s="456"/>
      <c r="BA5" s="456"/>
      <c r="BB5" s="456"/>
      <c r="BC5" s="456"/>
      <c r="BE5" s="469" t="s">
        <v>65</v>
      </c>
      <c r="BF5" s="470"/>
      <c r="BG5" s="470"/>
      <c r="BH5" s="470"/>
      <c r="BI5" s="470"/>
      <c r="BJ5" s="470"/>
      <c r="BK5" s="470"/>
      <c r="BL5" s="470"/>
      <c r="BM5" s="470"/>
      <c r="BN5" s="471"/>
      <c r="BO5" s="455" t="s">
        <v>66</v>
      </c>
      <c r="BP5" s="455"/>
      <c r="BQ5" s="455"/>
      <c r="BR5" s="455"/>
      <c r="BS5" s="455"/>
      <c r="BT5" s="455"/>
      <c r="BU5" s="455"/>
      <c r="BV5" s="455"/>
      <c r="BW5" s="455"/>
      <c r="BX5" s="455"/>
      <c r="BY5" s="455"/>
      <c r="BZ5" s="455"/>
      <c r="CA5" s="455"/>
      <c r="CB5" s="455"/>
      <c r="CC5" s="455"/>
      <c r="CD5" s="455"/>
      <c r="CE5" s="455"/>
      <c r="CF5" s="455"/>
      <c r="CG5" s="455"/>
      <c r="CH5" s="455"/>
      <c r="CI5" s="455"/>
      <c r="CJ5" s="456" t="s">
        <v>67</v>
      </c>
      <c r="CK5" s="456"/>
      <c r="CL5" s="456"/>
      <c r="CM5" s="456"/>
      <c r="CN5" s="456"/>
      <c r="CO5" s="456"/>
      <c r="CP5" s="456"/>
      <c r="CQ5" s="456"/>
      <c r="CR5" s="456"/>
      <c r="CS5" s="456"/>
      <c r="CT5" s="456"/>
      <c r="CU5" s="456"/>
      <c r="CV5" s="456"/>
      <c r="CW5" s="456"/>
      <c r="CX5" s="456" t="s">
        <v>68</v>
      </c>
      <c r="CY5" s="456"/>
      <c r="CZ5" s="456"/>
      <c r="DA5" s="456"/>
      <c r="DB5" s="456"/>
      <c r="DC5" s="456"/>
      <c r="DD5" s="456"/>
      <c r="DE5" s="456"/>
      <c r="DF5" s="456"/>
    </row>
    <row r="6" spans="2:110" ht="17.25" customHeight="1">
      <c r="B6" s="457"/>
      <c r="C6" s="458"/>
      <c r="D6" s="458"/>
      <c r="E6" s="458"/>
      <c r="F6" s="458"/>
      <c r="G6" s="458"/>
      <c r="H6" s="461"/>
      <c r="I6" s="461"/>
      <c r="J6" s="461"/>
      <c r="K6" s="462"/>
      <c r="L6" s="455" t="s">
        <v>69</v>
      </c>
      <c r="M6" s="455"/>
      <c r="N6" s="455"/>
      <c r="O6" s="455"/>
      <c r="P6" s="455"/>
      <c r="Q6" s="455"/>
      <c r="R6" s="455"/>
      <c r="S6" s="456" t="s">
        <v>70</v>
      </c>
      <c r="T6" s="456"/>
      <c r="U6" s="456"/>
      <c r="V6" s="456"/>
      <c r="W6" s="456"/>
      <c r="X6" s="456"/>
      <c r="Y6" s="456"/>
      <c r="Z6" s="456" t="s">
        <v>71</v>
      </c>
      <c r="AA6" s="456"/>
      <c r="AB6" s="456"/>
      <c r="AC6" s="456"/>
      <c r="AD6" s="456"/>
      <c r="AE6" s="456"/>
      <c r="AF6" s="456"/>
      <c r="AG6" s="456" t="s">
        <v>70</v>
      </c>
      <c r="AH6" s="456"/>
      <c r="AI6" s="456"/>
      <c r="AJ6" s="456"/>
      <c r="AK6" s="456"/>
      <c r="AL6" s="456"/>
      <c r="AM6" s="456"/>
      <c r="AN6" s="456" t="s">
        <v>71</v>
      </c>
      <c r="AO6" s="456"/>
      <c r="AP6" s="456"/>
      <c r="AQ6" s="456"/>
      <c r="AR6" s="456"/>
      <c r="AS6" s="456"/>
      <c r="AT6" s="456"/>
      <c r="AU6" s="456"/>
      <c r="AV6" s="456"/>
      <c r="AW6" s="456"/>
      <c r="AX6" s="456"/>
      <c r="AY6" s="456"/>
      <c r="AZ6" s="456"/>
      <c r="BA6" s="456"/>
      <c r="BB6" s="456"/>
      <c r="BC6" s="456"/>
      <c r="BE6" s="457"/>
      <c r="BF6" s="458"/>
      <c r="BG6" s="458"/>
      <c r="BH6" s="458"/>
      <c r="BI6" s="458"/>
      <c r="BJ6" s="458"/>
      <c r="BK6" s="461"/>
      <c r="BL6" s="461"/>
      <c r="BM6" s="461"/>
      <c r="BN6" s="462"/>
      <c r="BO6" s="455" t="s">
        <v>69</v>
      </c>
      <c r="BP6" s="455"/>
      <c r="BQ6" s="455"/>
      <c r="BR6" s="455"/>
      <c r="BS6" s="455"/>
      <c r="BT6" s="455"/>
      <c r="BU6" s="455"/>
      <c r="BV6" s="456" t="s">
        <v>70</v>
      </c>
      <c r="BW6" s="456"/>
      <c r="BX6" s="456"/>
      <c r="BY6" s="456"/>
      <c r="BZ6" s="456"/>
      <c r="CA6" s="456"/>
      <c r="CB6" s="456"/>
      <c r="CC6" s="456" t="s">
        <v>71</v>
      </c>
      <c r="CD6" s="456"/>
      <c r="CE6" s="456"/>
      <c r="CF6" s="456"/>
      <c r="CG6" s="456"/>
      <c r="CH6" s="456"/>
      <c r="CI6" s="456"/>
      <c r="CJ6" s="456" t="s">
        <v>70</v>
      </c>
      <c r="CK6" s="456"/>
      <c r="CL6" s="456"/>
      <c r="CM6" s="456"/>
      <c r="CN6" s="456"/>
      <c r="CO6" s="456"/>
      <c r="CP6" s="456"/>
      <c r="CQ6" s="456" t="s">
        <v>71</v>
      </c>
      <c r="CR6" s="456"/>
      <c r="CS6" s="456"/>
      <c r="CT6" s="456"/>
      <c r="CU6" s="456"/>
      <c r="CV6" s="456"/>
      <c r="CW6" s="456"/>
      <c r="CX6" s="456"/>
      <c r="CY6" s="456"/>
      <c r="CZ6" s="456"/>
      <c r="DA6" s="456"/>
      <c r="DB6" s="456"/>
      <c r="DC6" s="456"/>
      <c r="DD6" s="456"/>
      <c r="DE6" s="456"/>
      <c r="DF6" s="456"/>
    </row>
    <row r="7" spans="2:110" ht="17.25" customHeight="1">
      <c r="B7" s="457"/>
      <c r="C7" s="458"/>
      <c r="D7" s="458"/>
      <c r="E7" s="458"/>
      <c r="F7" s="458"/>
      <c r="G7" s="459"/>
      <c r="H7" s="434" t="s">
        <v>72</v>
      </c>
      <c r="I7" s="435"/>
      <c r="J7" s="435"/>
      <c r="K7" s="436"/>
      <c r="L7" s="463">
        <f>様式2!L11</f>
        <v>0</v>
      </c>
      <c r="M7" s="464"/>
      <c r="N7" s="464"/>
      <c r="O7" s="464"/>
      <c r="P7" s="464"/>
      <c r="Q7" s="464"/>
      <c r="R7" s="465"/>
      <c r="S7" s="466">
        <f>様式2!S11</f>
        <v>0</v>
      </c>
      <c r="T7" s="466"/>
      <c r="U7" s="466"/>
      <c r="V7" s="466"/>
      <c r="W7" s="466"/>
      <c r="X7" s="466"/>
      <c r="Y7" s="466"/>
      <c r="Z7" s="463">
        <f>様式2!Z11</f>
        <v>0</v>
      </c>
      <c r="AA7" s="464"/>
      <c r="AB7" s="464"/>
      <c r="AC7" s="464"/>
      <c r="AD7" s="464"/>
      <c r="AE7" s="464"/>
      <c r="AF7" s="465"/>
      <c r="AG7" s="466">
        <f>様式2!AG11</f>
        <v>0</v>
      </c>
      <c r="AH7" s="466"/>
      <c r="AI7" s="466"/>
      <c r="AJ7" s="466"/>
      <c r="AK7" s="466"/>
      <c r="AL7" s="466"/>
      <c r="AM7" s="466"/>
      <c r="AN7" s="466">
        <f>様式2!AN11</f>
        <v>0</v>
      </c>
      <c r="AO7" s="466"/>
      <c r="AP7" s="466"/>
      <c r="AQ7" s="466"/>
      <c r="AR7" s="466"/>
      <c r="AS7" s="466"/>
      <c r="AT7" s="466"/>
      <c r="AU7" s="467">
        <f>SUM(L7:AT7)</f>
        <v>0</v>
      </c>
      <c r="AV7" s="467"/>
      <c r="AW7" s="467"/>
      <c r="AX7" s="467"/>
      <c r="AY7" s="467"/>
      <c r="AZ7" s="467"/>
      <c r="BA7" s="467"/>
      <c r="BB7" s="467"/>
      <c r="BC7" s="467"/>
      <c r="BE7" s="457"/>
      <c r="BF7" s="458"/>
      <c r="BG7" s="458"/>
      <c r="BH7" s="458"/>
      <c r="BI7" s="458"/>
      <c r="BJ7" s="459"/>
      <c r="BK7" s="434" t="s">
        <v>72</v>
      </c>
      <c r="BL7" s="435"/>
      <c r="BM7" s="435"/>
      <c r="BN7" s="436"/>
      <c r="BO7" s="463">
        <f>様式2!L11</f>
        <v>0</v>
      </c>
      <c r="BP7" s="464"/>
      <c r="BQ7" s="464"/>
      <c r="BR7" s="464"/>
      <c r="BS7" s="464"/>
      <c r="BT7" s="464"/>
      <c r="BU7" s="465"/>
      <c r="BV7" s="466">
        <f>様式2!S11</f>
        <v>0</v>
      </c>
      <c r="BW7" s="466"/>
      <c r="BX7" s="466"/>
      <c r="BY7" s="466"/>
      <c r="BZ7" s="466"/>
      <c r="CA7" s="466"/>
      <c r="CB7" s="466"/>
      <c r="CC7" s="463">
        <f>様式2!Z11</f>
        <v>0</v>
      </c>
      <c r="CD7" s="464"/>
      <c r="CE7" s="464"/>
      <c r="CF7" s="464"/>
      <c r="CG7" s="464"/>
      <c r="CH7" s="464"/>
      <c r="CI7" s="465"/>
      <c r="CJ7" s="466">
        <f>様式2!AG11</f>
        <v>0</v>
      </c>
      <c r="CK7" s="466"/>
      <c r="CL7" s="466"/>
      <c r="CM7" s="466"/>
      <c r="CN7" s="466"/>
      <c r="CO7" s="466"/>
      <c r="CP7" s="466"/>
      <c r="CQ7" s="466">
        <f>様式2!AN11</f>
        <v>0</v>
      </c>
      <c r="CR7" s="466"/>
      <c r="CS7" s="466"/>
      <c r="CT7" s="466"/>
      <c r="CU7" s="466"/>
      <c r="CV7" s="466"/>
      <c r="CW7" s="466"/>
      <c r="CX7" s="467">
        <f>SUM(BO7:CW7)</f>
        <v>0</v>
      </c>
      <c r="CY7" s="467"/>
      <c r="CZ7" s="467"/>
      <c r="DA7" s="467"/>
      <c r="DB7" s="467"/>
      <c r="DC7" s="467"/>
      <c r="DD7" s="467"/>
      <c r="DE7" s="467"/>
      <c r="DF7" s="467"/>
    </row>
    <row r="8" spans="2:110" ht="17.25" customHeight="1">
      <c r="B8" s="457"/>
      <c r="C8" s="458"/>
      <c r="D8" s="458"/>
      <c r="E8" s="458"/>
      <c r="F8" s="458"/>
      <c r="G8" s="459"/>
      <c r="H8" s="434" t="s">
        <v>73</v>
      </c>
      <c r="I8" s="435"/>
      <c r="J8" s="435"/>
      <c r="K8" s="436"/>
      <c r="L8" s="463">
        <f>様式2!L12</f>
        <v>0</v>
      </c>
      <c r="M8" s="464"/>
      <c r="N8" s="464"/>
      <c r="O8" s="464"/>
      <c r="P8" s="464"/>
      <c r="Q8" s="464"/>
      <c r="R8" s="465"/>
      <c r="S8" s="466">
        <f>様式2!S12</f>
        <v>0</v>
      </c>
      <c r="T8" s="466"/>
      <c r="U8" s="466"/>
      <c r="V8" s="466"/>
      <c r="W8" s="466"/>
      <c r="X8" s="466"/>
      <c r="Y8" s="466"/>
      <c r="Z8" s="466">
        <f>様式2!Z12</f>
        <v>0</v>
      </c>
      <c r="AA8" s="466"/>
      <c r="AB8" s="466"/>
      <c r="AC8" s="466"/>
      <c r="AD8" s="466"/>
      <c r="AE8" s="466"/>
      <c r="AF8" s="466"/>
      <c r="AG8" s="466">
        <f>様式2!AG12</f>
        <v>0</v>
      </c>
      <c r="AH8" s="466"/>
      <c r="AI8" s="466"/>
      <c r="AJ8" s="466"/>
      <c r="AK8" s="466"/>
      <c r="AL8" s="466"/>
      <c r="AM8" s="466"/>
      <c r="AN8" s="466">
        <f>様式2!AN12</f>
        <v>0</v>
      </c>
      <c r="AO8" s="466"/>
      <c r="AP8" s="466"/>
      <c r="AQ8" s="466"/>
      <c r="AR8" s="466"/>
      <c r="AS8" s="466"/>
      <c r="AT8" s="466"/>
      <c r="AU8" s="467">
        <f>SUM(L8:AT8)</f>
        <v>0</v>
      </c>
      <c r="AV8" s="467"/>
      <c r="AW8" s="467"/>
      <c r="AX8" s="467"/>
      <c r="AY8" s="467"/>
      <c r="AZ8" s="467"/>
      <c r="BA8" s="467"/>
      <c r="BB8" s="467"/>
      <c r="BC8" s="467"/>
      <c r="BE8" s="457"/>
      <c r="BF8" s="458"/>
      <c r="BG8" s="458"/>
      <c r="BH8" s="458"/>
      <c r="BI8" s="458"/>
      <c r="BJ8" s="459"/>
      <c r="BK8" s="434" t="s">
        <v>73</v>
      </c>
      <c r="BL8" s="435"/>
      <c r="BM8" s="435"/>
      <c r="BN8" s="436"/>
      <c r="BO8" s="463">
        <f>様式2!L12</f>
        <v>0</v>
      </c>
      <c r="BP8" s="464"/>
      <c r="BQ8" s="464"/>
      <c r="BR8" s="464"/>
      <c r="BS8" s="464"/>
      <c r="BT8" s="464"/>
      <c r="BU8" s="465"/>
      <c r="BV8" s="466">
        <f>様式2!S12</f>
        <v>0</v>
      </c>
      <c r="BW8" s="466"/>
      <c r="BX8" s="466"/>
      <c r="BY8" s="466"/>
      <c r="BZ8" s="466"/>
      <c r="CA8" s="466"/>
      <c r="CB8" s="466"/>
      <c r="CC8" s="466">
        <f>様式2!Z12</f>
        <v>0</v>
      </c>
      <c r="CD8" s="466"/>
      <c r="CE8" s="466"/>
      <c r="CF8" s="466"/>
      <c r="CG8" s="466"/>
      <c r="CH8" s="466"/>
      <c r="CI8" s="466"/>
      <c r="CJ8" s="466">
        <f>様式2!AG12</f>
        <v>0</v>
      </c>
      <c r="CK8" s="466"/>
      <c r="CL8" s="466"/>
      <c r="CM8" s="466"/>
      <c r="CN8" s="466"/>
      <c r="CO8" s="466"/>
      <c r="CP8" s="466"/>
      <c r="CQ8" s="466">
        <f>様式2!AN12</f>
        <v>0</v>
      </c>
      <c r="CR8" s="466"/>
      <c r="CS8" s="466"/>
      <c r="CT8" s="466"/>
      <c r="CU8" s="466"/>
      <c r="CV8" s="466"/>
      <c r="CW8" s="466"/>
      <c r="CX8" s="467">
        <f>SUM(BO8:CW8)</f>
        <v>0</v>
      </c>
      <c r="CY8" s="467"/>
      <c r="CZ8" s="467"/>
      <c r="DA8" s="467"/>
      <c r="DB8" s="467"/>
      <c r="DC8" s="467"/>
      <c r="DD8" s="467"/>
      <c r="DE8" s="467"/>
      <c r="DF8" s="467"/>
    </row>
    <row r="9" spans="2:110" ht="17.25" customHeight="1">
      <c r="B9" s="460"/>
      <c r="C9" s="461"/>
      <c r="D9" s="461"/>
      <c r="E9" s="461"/>
      <c r="F9" s="461"/>
      <c r="G9" s="462"/>
      <c r="H9" s="434" t="s">
        <v>68</v>
      </c>
      <c r="I9" s="435"/>
      <c r="J9" s="435"/>
      <c r="K9" s="436"/>
      <c r="L9" s="467">
        <f>SUM(L7:R8)</f>
        <v>0</v>
      </c>
      <c r="M9" s="467"/>
      <c r="N9" s="467"/>
      <c r="O9" s="467"/>
      <c r="P9" s="467"/>
      <c r="Q9" s="467"/>
      <c r="R9" s="467"/>
      <c r="S9" s="467">
        <f>SUM(S7:Y8)</f>
        <v>0</v>
      </c>
      <c r="T9" s="467"/>
      <c r="U9" s="467"/>
      <c r="V9" s="467"/>
      <c r="W9" s="467"/>
      <c r="X9" s="467"/>
      <c r="Y9" s="467"/>
      <c r="Z9" s="467">
        <f>SUM(Z7:AF8)</f>
        <v>0</v>
      </c>
      <c r="AA9" s="467"/>
      <c r="AB9" s="467"/>
      <c r="AC9" s="467"/>
      <c r="AD9" s="467"/>
      <c r="AE9" s="467"/>
      <c r="AF9" s="467"/>
      <c r="AG9" s="467">
        <f>SUM(AG7:AM8)</f>
        <v>0</v>
      </c>
      <c r="AH9" s="467"/>
      <c r="AI9" s="467"/>
      <c r="AJ9" s="467"/>
      <c r="AK9" s="467"/>
      <c r="AL9" s="467"/>
      <c r="AM9" s="467"/>
      <c r="AN9" s="467">
        <f>SUM(AN7:AT8)</f>
        <v>0</v>
      </c>
      <c r="AO9" s="467"/>
      <c r="AP9" s="467"/>
      <c r="AQ9" s="467"/>
      <c r="AR9" s="467"/>
      <c r="AS9" s="467"/>
      <c r="AT9" s="467"/>
      <c r="AU9" s="467">
        <f>SUM(L9:AT9)</f>
        <v>0</v>
      </c>
      <c r="AV9" s="468"/>
      <c r="AW9" s="468"/>
      <c r="AX9" s="468"/>
      <c r="AY9" s="468"/>
      <c r="AZ9" s="468"/>
      <c r="BA9" s="468"/>
      <c r="BB9" s="468"/>
      <c r="BC9" s="468"/>
      <c r="BE9" s="460"/>
      <c r="BF9" s="461"/>
      <c r="BG9" s="461"/>
      <c r="BH9" s="461"/>
      <c r="BI9" s="461"/>
      <c r="BJ9" s="462"/>
      <c r="BK9" s="434" t="s">
        <v>68</v>
      </c>
      <c r="BL9" s="435"/>
      <c r="BM9" s="435"/>
      <c r="BN9" s="436"/>
      <c r="BO9" s="467">
        <f>SUM(BO7:BU8)</f>
        <v>0</v>
      </c>
      <c r="BP9" s="467"/>
      <c r="BQ9" s="467"/>
      <c r="BR9" s="467"/>
      <c r="BS9" s="467"/>
      <c r="BT9" s="467"/>
      <c r="BU9" s="467"/>
      <c r="BV9" s="467">
        <f>SUM(BV7:CB8)</f>
        <v>0</v>
      </c>
      <c r="BW9" s="467"/>
      <c r="BX9" s="467"/>
      <c r="BY9" s="467"/>
      <c r="BZ9" s="467"/>
      <c r="CA9" s="467"/>
      <c r="CB9" s="467"/>
      <c r="CC9" s="467">
        <f>SUM(CC7:CI8)</f>
        <v>0</v>
      </c>
      <c r="CD9" s="467"/>
      <c r="CE9" s="467"/>
      <c r="CF9" s="467"/>
      <c r="CG9" s="467"/>
      <c r="CH9" s="467"/>
      <c r="CI9" s="467"/>
      <c r="CJ9" s="467">
        <f>SUM(CJ7:CP8)</f>
        <v>0</v>
      </c>
      <c r="CK9" s="467"/>
      <c r="CL9" s="467"/>
      <c r="CM9" s="467"/>
      <c r="CN9" s="467"/>
      <c r="CO9" s="467"/>
      <c r="CP9" s="467"/>
      <c r="CQ9" s="467">
        <f>SUM(CQ7:CW8)</f>
        <v>0</v>
      </c>
      <c r="CR9" s="467"/>
      <c r="CS9" s="467"/>
      <c r="CT9" s="467"/>
      <c r="CU9" s="467"/>
      <c r="CV9" s="467"/>
      <c r="CW9" s="467"/>
      <c r="CX9" s="467">
        <f>SUM(BO9:CW9)</f>
        <v>0</v>
      </c>
      <c r="CY9" s="468"/>
      <c r="CZ9" s="468"/>
      <c r="DA9" s="468"/>
      <c r="DB9" s="468"/>
      <c r="DC9" s="468"/>
      <c r="DD9" s="468"/>
      <c r="DE9" s="468"/>
      <c r="DF9" s="468"/>
    </row>
    <row r="10" spans="2:110" ht="12" customHeight="1">
      <c r="K10" s="127"/>
      <c r="L10" s="127"/>
      <c r="M10" s="127"/>
      <c r="N10" s="127"/>
      <c r="O10" s="127"/>
      <c r="P10" s="127"/>
      <c r="Q10" s="127"/>
      <c r="R10" s="40"/>
      <c r="S10" s="40"/>
      <c r="T10" s="40"/>
      <c r="U10" s="40"/>
      <c r="V10" s="40"/>
      <c r="W10" s="40"/>
      <c r="X10" s="40"/>
      <c r="Y10" s="40"/>
      <c r="Z10" s="40"/>
      <c r="AA10" s="40"/>
      <c r="AB10" s="127"/>
      <c r="AC10" s="128"/>
      <c r="AD10" s="128"/>
      <c r="AE10" s="128"/>
      <c r="AF10" s="128"/>
      <c r="AG10" s="128"/>
      <c r="AH10" s="40"/>
      <c r="AI10" s="40"/>
      <c r="AJ10" s="40"/>
      <c r="AK10" s="40"/>
      <c r="AL10" s="40"/>
      <c r="AM10" s="40"/>
      <c r="AN10" s="40"/>
      <c r="AO10" s="40"/>
      <c r="AP10" s="40"/>
      <c r="AQ10" s="40"/>
      <c r="AR10" s="127"/>
      <c r="AS10" s="128"/>
      <c r="AT10" s="128"/>
      <c r="AU10" s="128"/>
      <c r="AV10" s="128"/>
      <c r="AW10" s="128"/>
      <c r="BN10" s="127"/>
      <c r="BO10" s="127"/>
      <c r="BP10" s="127"/>
      <c r="BQ10" s="127"/>
      <c r="BR10" s="127"/>
      <c r="BS10" s="127"/>
      <c r="BT10" s="127"/>
      <c r="BU10" s="40"/>
      <c r="BV10" s="40"/>
      <c r="BW10" s="40"/>
      <c r="BX10" s="40"/>
      <c r="BY10" s="40"/>
      <c r="BZ10" s="40"/>
      <c r="CA10" s="40"/>
      <c r="CB10" s="40"/>
      <c r="CC10" s="40"/>
      <c r="CD10" s="40"/>
      <c r="CE10" s="127"/>
      <c r="CF10" s="128"/>
      <c r="CG10" s="128"/>
      <c r="CH10" s="128"/>
      <c r="CI10" s="128"/>
      <c r="CJ10" s="128"/>
      <c r="CK10" s="40"/>
      <c r="CL10" s="40"/>
      <c r="CM10" s="40"/>
      <c r="CN10" s="40"/>
      <c r="CO10" s="40"/>
      <c r="CP10" s="40"/>
      <c r="CQ10" s="40"/>
      <c r="CR10" s="40"/>
      <c r="CS10" s="40"/>
      <c r="CT10" s="40"/>
      <c r="CU10" s="127"/>
      <c r="CV10" s="128"/>
      <c r="CW10" s="128"/>
      <c r="CX10" s="128"/>
      <c r="CY10" s="128"/>
      <c r="CZ10" s="128"/>
    </row>
    <row r="11" spans="2:110" ht="20.25">
      <c r="B11" s="861"/>
      <c r="C11" s="861"/>
      <c r="D11" s="861"/>
      <c r="E11" s="861"/>
      <c r="F11" s="861"/>
      <c r="G11" s="861"/>
      <c r="H11" s="862" t="s">
        <v>152</v>
      </c>
      <c r="I11" s="863"/>
      <c r="J11" s="863"/>
      <c r="K11" s="863"/>
      <c r="L11" s="863"/>
      <c r="M11" s="863"/>
      <c r="N11" s="863"/>
      <c r="O11" s="863"/>
      <c r="P11" s="863"/>
      <c r="Q11" s="863"/>
      <c r="R11" s="863"/>
      <c r="S11" s="863"/>
      <c r="T11" s="863"/>
      <c r="U11" s="863"/>
      <c r="V11" s="863"/>
      <c r="W11" s="863"/>
      <c r="X11" s="862" t="s">
        <v>153</v>
      </c>
      <c r="Y11" s="863"/>
      <c r="Z11" s="863"/>
      <c r="AA11" s="863"/>
      <c r="AB11" s="863"/>
      <c r="AC11" s="863"/>
      <c r="AD11" s="863"/>
      <c r="AE11" s="863"/>
      <c r="AF11" s="863"/>
      <c r="AG11" s="863"/>
      <c r="AH11" s="863"/>
      <c r="AI11" s="863"/>
      <c r="AJ11" s="863"/>
      <c r="AK11" s="863"/>
      <c r="AL11" s="863"/>
      <c r="AM11" s="863"/>
      <c r="AN11" s="862" t="s">
        <v>154</v>
      </c>
      <c r="AO11" s="863"/>
      <c r="AP11" s="863"/>
      <c r="AQ11" s="863"/>
      <c r="AR11" s="863"/>
      <c r="AS11" s="863"/>
      <c r="AT11" s="863"/>
      <c r="AU11" s="863"/>
      <c r="AV11" s="863"/>
      <c r="AW11" s="863"/>
      <c r="AX11" s="863"/>
      <c r="AY11" s="863"/>
      <c r="AZ11" s="863"/>
      <c r="BA11" s="863"/>
      <c r="BB11" s="863"/>
      <c r="BC11" s="863"/>
      <c r="BE11" s="861"/>
      <c r="BF11" s="861"/>
      <c r="BG11" s="861"/>
      <c r="BH11" s="861"/>
      <c r="BI11" s="861"/>
      <c r="BJ11" s="861"/>
      <c r="BK11" s="862" t="s">
        <v>330</v>
      </c>
      <c r="BL11" s="863"/>
      <c r="BM11" s="863"/>
      <c r="BN11" s="863"/>
      <c r="BO11" s="863"/>
      <c r="BP11" s="863"/>
      <c r="BQ11" s="863"/>
      <c r="BR11" s="863"/>
      <c r="BS11" s="863"/>
      <c r="BT11" s="863"/>
      <c r="BU11" s="863"/>
      <c r="BV11" s="863"/>
      <c r="BW11" s="863"/>
      <c r="BX11" s="863"/>
      <c r="BY11" s="863"/>
      <c r="BZ11" s="863"/>
      <c r="CA11" s="862" t="s">
        <v>331</v>
      </c>
      <c r="CB11" s="863"/>
      <c r="CC11" s="863"/>
      <c r="CD11" s="863"/>
      <c r="CE11" s="863"/>
      <c r="CF11" s="863"/>
      <c r="CG11" s="863"/>
      <c r="CH11" s="863"/>
      <c r="CI11" s="863"/>
      <c r="CJ11" s="863"/>
      <c r="CK11" s="863"/>
      <c r="CL11" s="863"/>
      <c r="CM11" s="863"/>
      <c r="CN11" s="863"/>
      <c r="CO11" s="863"/>
      <c r="CP11" s="863"/>
      <c r="CQ11" s="862" t="s">
        <v>332</v>
      </c>
      <c r="CR11" s="863"/>
      <c r="CS11" s="863"/>
      <c r="CT11" s="863"/>
      <c r="CU11" s="863"/>
      <c r="CV11" s="863"/>
      <c r="CW11" s="863"/>
      <c r="CX11" s="863"/>
      <c r="CY11" s="863"/>
      <c r="CZ11" s="863"/>
      <c r="DA11" s="863"/>
      <c r="DB11" s="863"/>
      <c r="DC11" s="863"/>
      <c r="DD11" s="863"/>
      <c r="DE11" s="863"/>
      <c r="DF11" s="863"/>
    </row>
    <row r="12" spans="2:110" ht="16.5" customHeight="1">
      <c r="B12" s="861"/>
      <c r="C12" s="861"/>
      <c r="D12" s="861"/>
      <c r="E12" s="861"/>
      <c r="F12" s="861"/>
      <c r="G12" s="861"/>
      <c r="H12" s="162"/>
      <c r="I12" s="163"/>
      <c r="J12" s="163"/>
      <c r="K12" s="478">
        <f>IF(様式1!$AB18-様式1!$M18&lt;3,0,MONTH(様式1!$M18+3))</f>
        <v>0</v>
      </c>
      <c r="L12" s="478"/>
      <c r="M12" s="474" t="s">
        <v>5</v>
      </c>
      <c r="N12" s="474"/>
      <c r="O12" s="476">
        <f>IF(様式1!$AB18-様式1!$M18&lt;3,0,DAY(様式1!$M18+3))</f>
        <v>0</v>
      </c>
      <c r="P12" s="476"/>
      <c r="Q12" s="477" t="s">
        <v>22</v>
      </c>
      <c r="R12" s="477"/>
      <c r="S12" s="478">
        <f>IF(様式1!$AB18-様式1!$M18&lt;3,0,TEXT(様式1!$M18+3,"aaa"))</f>
        <v>0</v>
      </c>
      <c r="T12" s="478"/>
      <c r="U12" s="474" t="s">
        <v>77</v>
      </c>
      <c r="V12" s="474"/>
      <c r="W12" s="475"/>
      <c r="X12" s="162"/>
      <c r="Y12" s="163"/>
      <c r="Z12" s="163"/>
      <c r="AA12" s="478">
        <f>IF(様式1!$AB18-様式1!$M18&lt;4,0,MONTH(様式1!$M18+4))</f>
        <v>0</v>
      </c>
      <c r="AB12" s="478"/>
      <c r="AC12" s="474" t="s">
        <v>5</v>
      </c>
      <c r="AD12" s="474"/>
      <c r="AE12" s="476">
        <f>IF(様式1!$AB18-様式1!$M18&lt;4,0,DAY(様式1!$M18+4))</f>
        <v>0</v>
      </c>
      <c r="AF12" s="476"/>
      <c r="AG12" s="477" t="s">
        <v>22</v>
      </c>
      <c r="AH12" s="477"/>
      <c r="AI12" s="478">
        <f>IF(様式1!$AB18-様式1!$M18&lt;4,0,TEXT(様式1!$M18+4,"aaa"))</f>
        <v>0</v>
      </c>
      <c r="AJ12" s="478"/>
      <c r="AK12" s="474" t="s">
        <v>77</v>
      </c>
      <c r="AL12" s="474"/>
      <c r="AM12" s="475"/>
      <c r="AN12" s="162"/>
      <c r="AO12" s="163"/>
      <c r="AP12" s="163"/>
      <c r="AQ12" s="478">
        <f>IF(様式1!$AB18-様式1!$M18&lt;5,0,MONTH(様式1!$M18+5))</f>
        <v>0</v>
      </c>
      <c r="AR12" s="478"/>
      <c r="AS12" s="474" t="s">
        <v>5</v>
      </c>
      <c r="AT12" s="474"/>
      <c r="AU12" s="476">
        <f>IF(様式1!$AB18-様式1!$M18&lt;5,0,DAY(様式1!$M18+5))</f>
        <v>0</v>
      </c>
      <c r="AV12" s="476"/>
      <c r="AW12" s="477" t="s">
        <v>22</v>
      </c>
      <c r="AX12" s="477"/>
      <c r="AY12" s="478">
        <f>IF(様式1!$AB18-様式1!$M18&lt;5,0,TEXT(様式1!$M18+5,"aaa"))</f>
        <v>0</v>
      </c>
      <c r="AZ12" s="478"/>
      <c r="BA12" s="474" t="s">
        <v>77</v>
      </c>
      <c r="BB12" s="474"/>
      <c r="BC12" s="475"/>
      <c r="BE12" s="861"/>
      <c r="BF12" s="861"/>
      <c r="BG12" s="861"/>
      <c r="BH12" s="861"/>
      <c r="BI12" s="861"/>
      <c r="BJ12" s="861"/>
      <c r="BK12" s="162"/>
      <c r="BL12" s="163"/>
      <c r="BM12" s="163"/>
      <c r="BN12" s="478">
        <f>IF(様式1!$AB18-様式1!$M18&lt;6,0,MONTH(様式1!$M18+6))</f>
        <v>0</v>
      </c>
      <c r="BO12" s="478"/>
      <c r="BP12" s="474" t="s">
        <v>5</v>
      </c>
      <c r="BQ12" s="474"/>
      <c r="BR12" s="476">
        <f>IF(様式1!$AB18-様式1!$M18&lt;6,0,DAY(様式1!$M18+6))</f>
        <v>0</v>
      </c>
      <c r="BS12" s="476"/>
      <c r="BT12" s="477" t="s">
        <v>22</v>
      </c>
      <c r="BU12" s="477"/>
      <c r="BV12" s="478">
        <f>IF(様式1!$AB18-様式1!$M18&lt;6,0,TEXT(様式1!$M18+6,"aaa"))</f>
        <v>0</v>
      </c>
      <c r="BW12" s="478"/>
      <c r="BX12" s="474" t="s">
        <v>77</v>
      </c>
      <c r="BY12" s="474"/>
      <c r="BZ12" s="475"/>
      <c r="CA12" s="162"/>
      <c r="CB12" s="163"/>
      <c r="CC12" s="163"/>
      <c r="CD12" s="478">
        <f>IF(様式1!$AB18-様式1!$M18&lt;7,0,MONTH(様式1!$M18+7))</f>
        <v>0</v>
      </c>
      <c r="CE12" s="478"/>
      <c r="CF12" s="474" t="s">
        <v>5</v>
      </c>
      <c r="CG12" s="474"/>
      <c r="CH12" s="476">
        <f>IF(様式1!$AB18-様式1!$M18&lt;7,0,DAY(様式1!$M18+7))</f>
        <v>0</v>
      </c>
      <c r="CI12" s="476"/>
      <c r="CJ12" s="477" t="s">
        <v>22</v>
      </c>
      <c r="CK12" s="477"/>
      <c r="CL12" s="478">
        <f>IF(様式1!$AB18-様式1!$M18&lt;7,0,TEXT(様式1!$M18+7,"aaa"))</f>
        <v>0</v>
      </c>
      <c r="CM12" s="478"/>
      <c r="CN12" s="474" t="s">
        <v>77</v>
      </c>
      <c r="CO12" s="474"/>
      <c r="CP12" s="475"/>
      <c r="CQ12" s="162"/>
      <c r="CR12" s="163"/>
      <c r="CS12" s="163"/>
      <c r="CT12" s="478">
        <f>IF(様式1!$AB18-様式1!$M18&lt;8,0,MONTH(様式1!$M18+8))</f>
        <v>0</v>
      </c>
      <c r="CU12" s="478"/>
      <c r="CV12" s="474" t="s">
        <v>5</v>
      </c>
      <c r="CW12" s="474"/>
      <c r="CX12" s="476">
        <f>IF(様式1!$AB18-様式1!$M18&lt;8,0,DAY(様式1!$M18+8))</f>
        <v>0</v>
      </c>
      <c r="CY12" s="476"/>
      <c r="CZ12" s="477" t="s">
        <v>22</v>
      </c>
      <c r="DA12" s="477"/>
      <c r="DB12" s="478">
        <f>IF(様式1!$AB18-様式1!$M18&lt;8,0,TEXT(様式1!$M18+8,"aaa"))</f>
        <v>0</v>
      </c>
      <c r="DC12" s="478"/>
      <c r="DD12" s="474" t="s">
        <v>77</v>
      </c>
      <c r="DE12" s="474"/>
      <c r="DF12" s="475"/>
    </row>
    <row r="13" spans="2:110" ht="16.5" customHeight="1">
      <c r="B13" s="440" t="s">
        <v>94</v>
      </c>
      <c r="C13" s="441"/>
      <c r="D13" s="441"/>
      <c r="E13" s="441"/>
      <c r="F13" s="441"/>
      <c r="G13" s="442"/>
      <c r="H13" s="501">
        <v>0.27083333333333331</v>
      </c>
      <c r="I13" s="502"/>
      <c r="J13" s="511" t="s">
        <v>305</v>
      </c>
      <c r="K13" s="511"/>
      <c r="L13" s="511"/>
      <c r="M13" s="511"/>
      <c r="N13" s="511"/>
      <c r="O13" s="511"/>
      <c r="P13" s="511"/>
      <c r="Q13" s="511"/>
      <c r="R13" s="511"/>
      <c r="S13" s="511"/>
      <c r="T13" s="511"/>
      <c r="U13" s="511"/>
      <c r="V13" s="511"/>
      <c r="W13" s="512"/>
      <c r="X13" s="501">
        <v>0.27083333333333331</v>
      </c>
      <c r="Y13" s="502"/>
      <c r="Z13" s="511" t="s">
        <v>305</v>
      </c>
      <c r="AA13" s="511"/>
      <c r="AB13" s="511"/>
      <c r="AC13" s="511"/>
      <c r="AD13" s="511"/>
      <c r="AE13" s="511"/>
      <c r="AF13" s="511"/>
      <c r="AG13" s="511"/>
      <c r="AH13" s="511"/>
      <c r="AI13" s="511"/>
      <c r="AJ13" s="511"/>
      <c r="AK13" s="511"/>
      <c r="AL13" s="511"/>
      <c r="AM13" s="512"/>
      <c r="AN13" s="501">
        <v>0.27083333333333331</v>
      </c>
      <c r="AO13" s="502"/>
      <c r="AP13" s="511" t="s">
        <v>305</v>
      </c>
      <c r="AQ13" s="511"/>
      <c r="AR13" s="511"/>
      <c r="AS13" s="511"/>
      <c r="AT13" s="511"/>
      <c r="AU13" s="511"/>
      <c r="AV13" s="511"/>
      <c r="AW13" s="511"/>
      <c r="AX13" s="511"/>
      <c r="AY13" s="511"/>
      <c r="AZ13" s="511"/>
      <c r="BA13" s="511"/>
      <c r="BB13" s="511"/>
      <c r="BC13" s="512"/>
      <c r="BE13" s="440" t="s">
        <v>94</v>
      </c>
      <c r="BF13" s="441"/>
      <c r="BG13" s="441"/>
      <c r="BH13" s="441"/>
      <c r="BI13" s="441"/>
      <c r="BJ13" s="442"/>
      <c r="BK13" s="501">
        <v>0.27083333333333331</v>
      </c>
      <c r="BL13" s="502"/>
      <c r="BM13" s="511" t="s">
        <v>305</v>
      </c>
      <c r="BN13" s="511"/>
      <c r="BO13" s="511"/>
      <c r="BP13" s="511"/>
      <c r="BQ13" s="511"/>
      <c r="BR13" s="511"/>
      <c r="BS13" s="511"/>
      <c r="BT13" s="511"/>
      <c r="BU13" s="511"/>
      <c r="BV13" s="511"/>
      <c r="BW13" s="511"/>
      <c r="BX13" s="511"/>
      <c r="BY13" s="511"/>
      <c r="BZ13" s="512"/>
      <c r="CA13" s="501">
        <v>0.27083333333333331</v>
      </c>
      <c r="CB13" s="502"/>
      <c r="CC13" s="511" t="s">
        <v>305</v>
      </c>
      <c r="CD13" s="511"/>
      <c r="CE13" s="511"/>
      <c r="CF13" s="511"/>
      <c r="CG13" s="511"/>
      <c r="CH13" s="511"/>
      <c r="CI13" s="511"/>
      <c r="CJ13" s="511"/>
      <c r="CK13" s="511"/>
      <c r="CL13" s="511"/>
      <c r="CM13" s="511"/>
      <c r="CN13" s="511"/>
      <c r="CO13" s="511"/>
      <c r="CP13" s="512"/>
      <c r="CQ13" s="501">
        <v>0.27083333333333331</v>
      </c>
      <c r="CR13" s="502"/>
      <c r="CS13" s="511" t="s">
        <v>305</v>
      </c>
      <c r="CT13" s="511"/>
      <c r="CU13" s="511"/>
      <c r="CV13" s="511"/>
      <c r="CW13" s="511"/>
      <c r="CX13" s="511"/>
      <c r="CY13" s="511"/>
      <c r="CZ13" s="511"/>
      <c r="DA13" s="511"/>
      <c r="DB13" s="511"/>
      <c r="DC13" s="511"/>
      <c r="DD13" s="511"/>
      <c r="DE13" s="511"/>
      <c r="DF13" s="512"/>
    </row>
    <row r="14" spans="2:110" ht="16.5" customHeight="1">
      <c r="B14" s="440" t="s">
        <v>98</v>
      </c>
      <c r="C14" s="441"/>
      <c r="D14" s="441"/>
      <c r="E14" s="441"/>
      <c r="F14" s="441"/>
      <c r="G14" s="442"/>
      <c r="H14" s="501">
        <v>0.29166666666666669</v>
      </c>
      <c r="I14" s="502"/>
      <c r="J14" s="513" t="s">
        <v>306</v>
      </c>
      <c r="K14" s="513"/>
      <c r="L14" s="513"/>
      <c r="M14" s="513"/>
      <c r="N14" s="513"/>
      <c r="O14" s="513"/>
      <c r="P14" s="292"/>
      <c r="Q14" s="292"/>
      <c r="R14" s="292" t="s">
        <v>102</v>
      </c>
      <c r="S14" s="292"/>
      <c r="T14" s="292"/>
      <c r="U14" s="292"/>
      <c r="V14" s="292" t="s">
        <v>97</v>
      </c>
      <c r="W14" s="294"/>
      <c r="X14" s="501">
        <v>0.29166666666666669</v>
      </c>
      <c r="Y14" s="502"/>
      <c r="Z14" s="513" t="s">
        <v>306</v>
      </c>
      <c r="AA14" s="513"/>
      <c r="AB14" s="513"/>
      <c r="AC14" s="513"/>
      <c r="AD14" s="513"/>
      <c r="AE14" s="513"/>
      <c r="AF14" s="292"/>
      <c r="AG14" s="292"/>
      <c r="AH14" s="292" t="s">
        <v>102</v>
      </c>
      <c r="AI14" s="292"/>
      <c r="AJ14" s="292"/>
      <c r="AK14" s="292"/>
      <c r="AL14" s="292" t="s">
        <v>97</v>
      </c>
      <c r="AM14" s="294"/>
      <c r="AN14" s="501">
        <v>0.29166666666666669</v>
      </c>
      <c r="AO14" s="502"/>
      <c r="AP14" s="513" t="s">
        <v>306</v>
      </c>
      <c r="AQ14" s="513"/>
      <c r="AR14" s="513"/>
      <c r="AS14" s="513"/>
      <c r="AT14" s="513"/>
      <c r="AU14" s="513"/>
      <c r="AV14" s="292"/>
      <c r="AW14" s="292"/>
      <c r="AX14" s="292" t="s">
        <v>102</v>
      </c>
      <c r="AY14" s="292"/>
      <c r="AZ14" s="292"/>
      <c r="BA14" s="292"/>
      <c r="BB14" s="292" t="s">
        <v>97</v>
      </c>
      <c r="BC14" s="294"/>
      <c r="BE14" s="440" t="s">
        <v>98</v>
      </c>
      <c r="BF14" s="441"/>
      <c r="BG14" s="441"/>
      <c r="BH14" s="441"/>
      <c r="BI14" s="441"/>
      <c r="BJ14" s="442"/>
      <c r="BK14" s="501">
        <v>0.29166666666666669</v>
      </c>
      <c r="BL14" s="502"/>
      <c r="BM14" s="513" t="s">
        <v>306</v>
      </c>
      <c r="BN14" s="513"/>
      <c r="BO14" s="513"/>
      <c r="BP14" s="513"/>
      <c r="BQ14" s="513"/>
      <c r="BR14" s="513"/>
      <c r="BS14" s="292"/>
      <c r="BT14" s="292"/>
      <c r="BU14" s="292" t="s">
        <v>102</v>
      </c>
      <c r="BV14" s="292"/>
      <c r="BW14" s="292"/>
      <c r="BX14" s="292"/>
      <c r="BY14" s="292" t="s">
        <v>97</v>
      </c>
      <c r="BZ14" s="294"/>
      <c r="CA14" s="501">
        <v>0.29166666666666669</v>
      </c>
      <c r="CB14" s="502"/>
      <c r="CC14" s="513" t="s">
        <v>306</v>
      </c>
      <c r="CD14" s="513"/>
      <c r="CE14" s="513"/>
      <c r="CF14" s="513"/>
      <c r="CG14" s="513"/>
      <c r="CH14" s="513"/>
      <c r="CI14" s="292"/>
      <c r="CJ14" s="292"/>
      <c r="CK14" s="292" t="s">
        <v>102</v>
      </c>
      <c r="CL14" s="292"/>
      <c r="CM14" s="292"/>
      <c r="CN14" s="292"/>
      <c r="CO14" s="292" t="s">
        <v>97</v>
      </c>
      <c r="CP14" s="294"/>
      <c r="CQ14" s="501">
        <v>0.29166666666666669</v>
      </c>
      <c r="CR14" s="502"/>
      <c r="CS14" s="513" t="s">
        <v>306</v>
      </c>
      <c r="CT14" s="513"/>
      <c r="CU14" s="513"/>
      <c r="CV14" s="513"/>
      <c r="CW14" s="513"/>
      <c r="CX14" s="513"/>
      <c r="CY14" s="292"/>
      <c r="CZ14" s="292"/>
      <c r="DA14" s="292" t="s">
        <v>102</v>
      </c>
      <c r="DB14" s="292"/>
      <c r="DC14" s="292"/>
      <c r="DD14" s="292"/>
      <c r="DE14" s="292" t="s">
        <v>97</v>
      </c>
      <c r="DF14" s="294"/>
    </row>
    <row r="15" spans="2:110" ht="16.5" customHeight="1">
      <c r="B15" s="440" t="s">
        <v>103</v>
      </c>
      <c r="C15" s="441"/>
      <c r="D15" s="441"/>
      <c r="E15" s="441"/>
      <c r="F15" s="441"/>
      <c r="G15" s="442"/>
      <c r="H15" s="501">
        <v>0.2986111111111111</v>
      </c>
      <c r="I15" s="502"/>
      <c r="J15" s="511" t="s">
        <v>307</v>
      </c>
      <c r="K15" s="511"/>
      <c r="L15" s="511"/>
      <c r="M15" s="511"/>
      <c r="N15" s="511"/>
      <c r="O15" s="511"/>
      <c r="P15" s="511"/>
      <c r="Q15" s="511"/>
      <c r="R15" s="511"/>
      <c r="S15" s="511"/>
      <c r="T15" s="511"/>
      <c r="U15" s="511"/>
      <c r="V15" s="511"/>
      <c r="W15" s="512"/>
      <c r="X15" s="501">
        <v>0.2986111111111111</v>
      </c>
      <c r="Y15" s="502"/>
      <c r="Z15" s="511" t="s">
        <v>307</v>
      </c>
      <c r="AA15" s="511"/>
      <c r="AB15" s="511"/>
      <c r="AC15" s="511"/>
      <c r="AD15" s="511"/>
      <c r="AE15" s="511"/>
      <c r="AF15" s="511"/>
      <c r="AG15" s="511"/>
      <c r="AH15" s="511"/>
      <c r="AI15" s="511"/>
      <c r="AJ15" s="511"/>
      <c r="AK15" s="511"/>
      <c r="AL15" s="511"/>
      <c r="AM15" s="512"/>
      <c r="AN15" s="501">
        <v>0.2986111111111111</v>
      </c>
      <c r="AO15" s="502"/>
      <c r="AP15" s="511" t="s">
        <v>307</v>
      </c>
      <c r="AQ15" s="511"/>
      <c r="AR15" s="511"/>
      <c r="AS15" s="511"/>
      <c r="AT15" s="511"/>
      <c r="AU15" s="511"/>
      <c r="AV15" s="511"/>
      <c r="AW15" s="511"/>
      <c r="AX15" s="511"/>
      <c r="AY15" s="511"/>
      <c r="AZ15" s="511"/>
      <c r="BA15" s="511"/>
      <c r="BB15" s="511"/>
      <c r="BC15" s="512"/>
      <c r="BE15" s="440" t="s">
        <v>103</v>
      </c>
      <c r="BF15" s="441"/>
      <c r="BG15" s="441"/>
      <c r="BH15" s="441"/>
      <c r="BI15" s="441"/>
      <c r="BJ15" s="442"/>
      <c r="BK15" s="501">
        <v>0.2986111111111111</v>
      </c>
      <c r="BL15" s="502"/>
      <c r="BM15" s="511" t="s">
        <v>307</v>
      </c>
      <c r="BN15" s="511"/>
      <c r="BO15" s="511"/>
      <c r="BP15" s="511"/>
      <c r="BQ15" s="511"/>
      <c r="BR15" s="511"/>
      <c r="BS15" s="511"/>
      <c r="BT15" s="511"/>
      <c r="BU15" s="511"/>
      <c r="BV15" s="511"/>
      <c r="BW15" s="511"/>
      <c r="BX15" s="511"/>
      <c r="BY15" s="511"/>
      <c r="BZ15" s="512"/>
      <c r="CA15" s="501">
        <v>0.2986111111111111</v>
      </c>
      <c r="CB15" s="502"/>
      <c r="CC15" s="511" t="s">
        <v>307</v>
      </c>
      <c r="CD15" s="511"/>
      <c r="CE15" s="511"/>
      <c r="CF15" s="511"/>
      <c r="CG15" s="511"/>
      <c r="CH15" s="511"/>
      <c r="CI15" s="511"/>
      <c r="CJ15" s="511"/>
      <c r="CK15" s="511"/>
      <c r="CL15" s="511"/>
      <c r="CM15" s="511"/>
      <c r="CN15" s="511"/>
      <c r="CO15" s="511"/>
      <c r="CP15" s="512"/>
      <c r="CQ15" s="501">
        <v>0.2986111111111111</v>
      </c>
      <c r="CR15" s="502"/>
      <c r="CS15" s="511" t="s">
        <v>307</v>
      </c>
      <c r="CT15" s="511"/>
      <c r="CU15" s="511"/>
      <c r="CV15" s="511"/>
      <c r="CW15" s="511"/>
      <c r="CX15" s="511"/>
      <c r="CY15" s="511"/>
      <c r="CZ15" s="511"/>
      <c r="DA15" s="511"/>
      <c r="DB15" s="511"/>
      <c r="DC15" s="511"/>
      <c r="DD15" s="511"/>
      <c r="DE15" s="511"/>
      <c r="DF15" s="512"/>
    </row>
    <row r="16" spans="2:110" ht="16.5" customHeight="1">
      <c r="B16" s="521" t="s">
        <v>107</v>
      </c>
      <c r="C16" s="522"/>
      <c r="D16" s="522"/>
      <c r="E16" s="522"/>
      <c r="F16" s="522"/>
      <c r="G16" s="523"/>
      <c r="H16" s="501">
        <v>0.31944444444444442</v>
      </c>
      <c r="I16" s="502"/>
      <c r="J16" s="524" t="s">
        <v>310</v>
      </c>
      <c r="K16" s="524"/>
      <c r="L16" s="524"/>
      <c r="M16" s="519"/>
      <c r="N16" s="519"/>
      <c r="O16" s="519"/>
      <c r="P16" s="519"/>
      <c r="Q16" s="519"/>
      <c r="R16" s="52" t="s">
        <v>109</v>
      </c>
      <c r="S16" s="514"/>
      <c r="T16" s="515"/>
      <c r="U16" s="520" t="s">
        <v>110</v>
      </c>
      <c r="V16" s="517"/>
      <c r="W16" s="518"/>
      <c r="X16" s="501">
        <v>0.31944444444444442</v>
      </c>
      <c r="Y16" s="502"/>
      <c r="Z16" s="524" t="s">
        <v>310</v>
      </c>
      <c r="AA16" s="524"/>
      <c r="AB16" s="524"/>
      <c r="AC16" s="519"/>
      <c r="AD16" s="519"/>
      <c r="AE16" s="519"/>
      <c r="AF16" s="519"/>
      <c r="AG16" s="519"/>
      <c r="AH16" s="52" t="s">
        <v>109</v>
      </c>
      <c r="AI16" s="514"/>
      <c r="AJ16" s="515"/>
      <c r="AK16" s="520" t="s">
        <v>110</v>
      </c>
      <c r="AL16" s="517"/>
      <c r="AM16" s="518"/>
      <c r="AN16" s="501">
        <v>0.31944444444444442</v>
      </c>
      <c r="AO16" s="502"/>
      <c r="AP16" s="524" t="s">
        <v>310</v>
      </c>
      <c r="AQ16" s="524"/>
      <c r="AR16" s="524"/>
      <c r="AS16" s="519"/>
      <c r="AT16" s="519"/>
      <c r="AU16" s="519"/>
      <c r="AV16" s="519"/>
      <c r="AW16" s="519"/>
      <c r="AX16" s="52" t="s">
        <v>109</v>
      </c>
      <c r="AY16" s="514"/>
      <c r="AZ16" s="515"/>
      <c r="BA16" s="520" t="s">
        <v>110</v>
      </c>
      <c r="BB16" s="517"/>
      <c r="BC16" s="518"/>
      <c r="BE16" s="521" t="s">
        <v>107</v>
      </c>
      <c r="BF16" s="522"/>
      <c r="BG16" s="522"/>
      <c r="BH16" s="522"/>
      <c r="BI16" s="522"/>
      <c r="BJ16" s="523"/>
      <c r="BK16" s="501">
        <v>0.31944444444444442</v>
      </c>
      <c r="BL16" s="502"/>
      <c r="BM16" s="524" t="s">
        <v>310</v>
      </c>
      <c r="BN16" s="524"/>
      <c r="BO16" s="524"/>
      <c r="BP16" s="519"/>
      <c r="BQ16" s="519"/>
      <c r="BR16" s="519"/>
      <c r="BS16" s="519"/>
      <c r="BT16" s="519"/>
      <c r="BU16" s="52" t="s">
        <v>109</v>
      </c>
      <c r="BV16" s="514"/>
      <c r="BW16" s="515"/>
      <c r="BX16" s="520" t="s">
        <v>110</v>
      </c>
      <c r="BY16" s="517"/>
      <c r="BZ16" s="518"/>
      <c r="CA16" s="501">
        <v>0.31944444444444442</v>
      </c>
      <c r="CB16" s="502"/>
      <c r="CC16" s="524" t="s">
        <v>310</v>
      </c>
      <c r="CD16" s="524"/>
      <c r="CE16" s="524"/>
      <c r="CF16" s="519"/>
      <c r="CG16" s="519"/>
      <c r="CH16" s="519"/>
      <c r="CI16" s="519"/>
      <c r="CJ16" s="519"/>
      <c r="CK16" s="52" t="s">
        <v>109</v>
      </c>
      <c r="CL16" s="514"/>
      <c r="CM16" s="515"/>
      <c r="CN16" s="520" t="s">
        <v>110</v>
      </c>
      <c r="CO16" s="517"/>
      <c r="CP16" s="518"/>
      <c r="CQ16" s="501">
        <v>0.31944444444444442</v>
      </c>
      <c r="CR16" s="502"/>
      <c r="CS16" s="524" t="s">
        <v>310</v>
      </c>
      <c r="CT16" s="524"/>
      <c r="CU16" s="524"/>
      <c r="CV16" s="519"/>
      <c r="CW16" s="519"/>
      <c r="CX16" s="519"/>
      <c r="CY16" s="519"/>
      <c r="CZ16" s="519"/>
      <c r="DA16" s="52" t="s">
        <v>109</v>
      </c>
      <c r="DB16" s="514"/>
      <c r="DC16" s="515"/>
      <c r="DD16" s="520" t="s">
        <v>110</v>
      </c>
      <c r="DE16" s="517"/>
      <c r="DF16" s="518"/>
    </row>
    <row r="17" spans="2:110" ht="16.5" customHeight="1">
      <c r="B17" s="440" t="s">
        <v>112</v>
      </c>
      <c r="C17" s="441"/>
      <c r="D17" s="441"/>
      <c r="E17" s="441"/>
      <c r="F17" s="441"/>
      <c r="G17" s="442"/>
      <c r="H17" s="501">
        <v>0.3611111111111111</v>
      </c>
      <c r="I17" s="502"/>
      <c r="J17" s="511" t="s">
        <v>308</v>
      </c>
      <c r="K17" s="511"/>
      <c r="L17" s="511"/>
      <c r="M17" s="511"/>
      <c r="N17" s="511"/>
      <c r="O17" s="511"/>
      <c r="P17" s="511"/>
      <c r="Q17" s="511"/>
      <c r="R17" s="511"/>
      <c r="S17" s="511"/>
      <c r="T17" s="511"/>
      <c r="U17" s="511"/>
      <c r="V17" s="511"/>
      <c r="W17" s="512"/>
      <c r="X17" s="501">
        <v>0.3611111111111111</v>
      </c>
      <c r="Y17" s="502"/>
      <c r="Z17" s="511" t="s">
        <v>308</v>
      </c>
      <c r="AA17" s="511"/>
      <c r="AB17" s="511"/>
      <c r="AC17" s="511"/>
      <c r="AD17" s="511"/>
      <c r="AE17" s="511"/>
      <c r="AF17" s="511"/>
      <c r="AG17" s="511"/>
      <c r="AH17" s="511"/>
      <c r="AI17" s="511"/>
      <c r="AJ17" s="511"/>
      <c r="AK17" s="511"/>
      <c r="AL17" s="511"/>
      <c r="AM17" s="512"/>
      <c r="AN17" s="501">
        <v>0.3611111111111111</v>
      </c>
      <c r="AO17" s="502"/>
      <c r="AP17" s="511" t="s">
        <v>308</v>
      </c>
      <c r="AQ17" s="511"/>
      <c r="AR17" s="511"/>
      <c r="AS17" s="511"/>
      <c r="AT17" s="511"/>
      <c r="AU17" s="511"/>
      <c r="AV17" s="511"/>
      <c r="AW17" s="511"/>
      <c r="AX17" s="511"/>
      <c r="AY17" s="511"/>
      <c r="AZ17" s="511"/>
      <c r="BA17" s="511"/>
      <c r="BB17" s="511"/>
      <c r="BC17" s="512"/>
      <c r="BE17" s="440" t="s">
        <v>112</v>
      </c>
      <c r="BF17" s="441"/>
      <c r="BG17" s="441"/>
      <c r="BH17" s="441"/>
      <c r="BI17" s="441"/>
      <c r="BJ17" s="442"/>
      <c r="BK17" s="501">
        <v>0.3611111111111111</v>
      </c>
      <c r="BL17" s="502"/>
      <c r="BM17" s="511" t="s">
        <v>308</v>
      </c>
      <c r="BN17" s="511"/>
      <c r="BO17" s="511"/>
      <c r="BP17" s="511"/>
      <c r="BQ17" s="511"/>
      <c r="BR17" s="511"/>
      <c r="BS17" s="511"/>
      <c r="BT17" s="511"/>
      <c r="BU17" s="511"/>
      <c r="BV17" s="511"/>
      <c r="BW17" s="511"/>
      <c r="BX17" s="511"/>
      <c r="BY17" s="511"/>
      <c r="BZ17" s="512"/>
      <c r="CA17" s="501">
        <v>0.3611111111111111</v>
      </c>
      <c r="CB17" s="502"/>
      <c r="CC17" s="511" t="s">
        <v>308</v>
      </c>
      <c r="CD17" s="511"/>
      <c r="CE17" s="511"/>
      <c r="CF17" s="511"/>
      <c r="CG17" s="511"/>
      <c r="CH17" s="511"/>
      <c r="CI17" s="511"/>
      <c r="CJ17" s="511"/>
      <c r="CK17" s="511"/>
      <c r="CL17" s="511"/>
      <c r="CM17" s="511"/>
      <c r="CN17" s="511"/>
      <c r="CO17" s="511"/>
      <c r="CP17" s="512"/>
      <c r="CQ17" s="501">
        <v>0.3611111111111111</v>
      </c>
      <c r="CR17" s="502"/>
      <c r="CS17" s="511" t="s">
        <v>308</v>
      </c>
      <c r="CT17" s="511"/>
      <c r="CU17" s="511"/>
      <c r="CV17" s="511"/>
      <c r="CW17" s="511"/>
      <c r="CX17" s="511"/>
      <c r="CY17" s="511"/>
      <c r="CZ17" s="511"/>
      <c r="DA17" s="511"/>
      <c r="DB17" s="511"/>
      <c r="DC17" s="511"/>
      <c r="DD17" s="511"/>
      <c r="DE17" s="511"/>
      <c r="DF17" s="512"/>
    </row>
    <row r="18" spans="2:110" ht="15" customHeight="1">
      <c r="B18" s="573" t="s">
        <v>114</v>
      </c>
      <c r="C18" s="574"/>
      <c r="D18" s="574"/>
      <c r="E18" s="574"/>
      <c r="F18" s="574"/>
      <c r="G18" s="575"/>
      <c r="H18" s="525"/>
      <c r="I18" s="526"/>
      <c r="J18" s="526"/>
      <c r="K18" s="526"/>
      <c r="L18" s="526"/>
      <c r="M18" s="526"/>
      <c r="N18" s="526"/>
      <c r="O18" s="526"/>
      <c r="P18" s="526"/>
      <c r="Q18" s="526"/>
      <c r="R18" s="526"/>
      <c r="S18" s="526"/>
      <c r="T18" s="526"/>
      <c r="U18" s="526"/>
      <c r="V18" s="526"/>
      <c r="W18" s="527"/>
      <c r="X18" s="525"/>
      <c r="Y18" s="526"/>
      <c r="Z18" s="526"/>
      <c r="AA18" s="526"/>
      <c r="AB18" s="526"/>
      <c r="AC18" s="526"/>
      <c r="AD18" s="526"/>
      <c r="AE18" s="526"/>
      <c r="AF18" s="526"/>
      <c r="AG18" s="526"/>
      <c r="AH18" s="526"/>
      <c r="AI18" s="526"/>
      <c r="AJ18" s="526"/>
      <c r="AK18" s="526"/>
      <c r="AL18" s="526"/>
      <c r="AM18" s="527"/>
      <c r="AN18" s="525"/>
      <c r="AO18" s="526"/>
      <c r="AP18" s="526"/>
      <c r="AQ18" s="526"/>
      <c r="AR18" s="526"/>
      <c r="AS18" s="526"/>
      <c r="AT18" s="526"/>
      <c r="AU18" s="526"/>
      <c r="AV18" s="526"/>
      <c r="AW18" s="526"/>
      <c r="AX18" s="526"/>
      <c r="AY18" s="526"/>
      <c r="AZ18" s="526"/>
      <c r="BA18" s="526"/>
      <c r="BB18" s="526"/>
      <c r="BC18" s="527"/>
      <c r="BE18" s="573" t="s">
        <v>114</v>
      </c>
      <c r="BF18" s="574"/>
      <c r="BG18" s="574"/>
      <c r="BH18" s="574"/>
      <c r="BI18" s="574"/>
      <c r="BJ18" s="575"/>
      <c r="BK18" s="525"/>
      <c r="BL18" s="526"/>
      <c r="BM18" s="526"/>
      <c r="BN18" s="526"/>
      <c r="BO18" s="526"/>
      <c r="BP18" s="526"/>
      <c r="BQ18" s="526"/>
      <c r="BR18" s="526"/>
      <c r="BS18" s="526"/>
      <c r="BT18" s="526"/>
      <c r="BU18" s="526"/>
      <c r="BV18" s="526"/>
      <c r="BW18" s="526"/>
      <c r="BX18" s="526"/>
      <c r="BY18" s="526"/>
      <c r="BZ18" s="527"/>
      <c r="CA18" s="525"/>
      <c r="CB18" s="526"/>
      <c r="CC18" s="526"/>
      <c r="CD18" s="526"/>
      <c r="CE18" s="526"/>
      <c r="CF18" s="526"/>
      <c r="CG18" s="526"/>
      <c r="CH18" s="526"/>
      <c r="CI18" s="526"/>
      <c r="CJ18" s="526"/>
      <c r="CK18" s="526"/>
      <c r="CL18" s="526"/>
      <c r="CM18" s="526"/>
      <c r="CN18" s="526"/>
      <c r="CO18" s="526"/>
      <c r="CP18" s="527"/>
      <c r="CQ18" s="525"/>
      <c r="CR18" s="526"/>
      <c r="CS18" s="526"/>
      <c r="CT18" s="526"/>
      <c r="CU18" s="526"/>
      <c r="CV18" s="526"/>
      <c r="CW18" s="526"/>
      <c r="CX18" s="526"/>
      <c r="CY18" s="526"/>
      <c r="CZ18" s="526"/>
      <c r="DA18" s="526"/>
      <c r="DB18" s="526"/>
      <c r="DC18" s="526"/>
      <c r="DD18" s="526"/>
      <c r="DE18" s="526"/>
      <c r="DF18" s="527"/>
    </row>
    <row r="19" spans="2:110" ht="15" customHeight="1">
      <c r="B19" s="878"/>
      <c r="C19" s="879"/>
      <c r="D19" s="879"/>
      <c r="E19" s="879"/>
      <c r="F19" s="879"/>
      <c r="G19" s="880"/>
      <c r="H19" s="528"/>
      <c r="I19" s="529"/>
      <c r="J19" s="529"/>
      <c r="K19" s="529"/>
      <c r="L19" s="529"/>
      <c r="M19" s="529"/>
      <c r="N19" s="529"/>
      <c r="O19" s="529"/>
      <c r="P19" s="529"/>
      <c r="Q19" s="529"/>
      <c r="R19" s="529"/>
      <c r="S19" s="529"/>
      <c r="T19" s="529"/>
      <c r="U19" s="529"/>
      <c r="V19" s="529"/>
      <c r="W19" s="530"/>
      <c r="X19" s="528"/>
      <c r="Y19" s="529"/>
      <c r="Z19" s="529"/>
      <c r="AA19" s="529"/>
      <c r="AB19" s="529"/>
      <c r="AC19" s="529"/>
      <c r="AD19" s="529"/>
      <c r="AE19" s="529"/>
      <c r="AF19" s="529"/>
      <c r="AG19" s="529"/>
      <c r="AH19" s="529"/>
      <c r="AI19" s="529"/>
      <c r="AJ19" s="529"/>
      <c r="AK19" s="529"/>
      <c r="AL19" s="529"/>
      <c r="AM19" s="530"/>
      <c r="AN19" s="528"/>
      <c r="AO19" s="529"/>
      <c r="AP19" s="529"/>
      <c r="AQ19" s="529"/>
      <c r="AR19" s="529"/>
      <c r="AS19" s="529"/>
      <c r="AT19" s="529"/>
      <c r="AU19" s="529"/>
      <c r="AV19" s="529"/>
      <c r="AW19" s="529"/>
      <c r="AX19" s="529"/>
      <c r="AY19" s="529"/>
      <c r="AZ19" s="529"/>
      <c r="BA19" s="529"/>
      <c r="BB19" s="529"/>
      <c r="BC19" s="530"/>
      <c r="BE19" s="878"/>
      <c r="BF19" s="879"/>
      <c r="BG19" s="879"/>
      <c r="BH19" s="879"/>
      <c r="BI19" s="879"/>
      <c r="BJ19" s="880"/>
      <c r="BK19" s="528"/>
      <c r="BL19" s="529"/>
      <c r="BM19" s="529"/>
      <c r="BN19" s="529"/>
      <c r="BO19" s="529"/>
      <c r="BP19" s="529"/>
      <c r="BQ19" s="529"/>
      <c r="BR19" s="529"/>
      <c r="BS19" s="529"/>
      <c r="BT19" s="529"/>
      <c r="BU19" s="529"/>
      <c r="BV19" s="529"/>
      <c r="BW19" s="529"/>
      <c r="BX19" s="529"/>
      <c r="BY19" s="529"/>
      <c r="BZ19" s="530"/>
      <c r="CA19" s="528"/>
      <c r="CB19" s="529"/>
      <c r="CC19" s="529"/>
      <c r="CD19" s="529"/>
      <c r="CE19" s="529"/>
      <c r="CF19" s="529"/>
      <c r="CG19" s="529"/>
      <c r="CH19" s="529"/>
      <c r="CI19" s="529"/>
      <c r="CJ19" s="529"/>
      <c r="CK19" s="529"/>
      <c r="CL19" s="529"/>
      <c r="CM19" s="529"/>
      <c r="CN19" s="529"/>
      <c r="CO19" s="529"/>
      <c r="CP19" s="530"/>
      <c r="CQ19" s="528"/>
      <c r="CR19" s="529"/>
      <c r="CS19" s="529"/>
      <c r="CT19" s="529"/>
      <c r="CU19" s="529"/>
      <c r="CV19" s="529"/>
      <c r="CW19" s="529"/>
      <c r="CX19" s="529"/>
      <c r="CY19" s="529"/>
      <c r="CZ19" s="529"/>
      <c r="DA19" s="529"/>
      <c r="DB19" s="529"/>
      <c r="DC19" s="529"/>
      <c r="DD19" s="529"/>
      <c r="DE19" s="529"/>
      <c r="DF19" s="530"/>
    </row>
    <row r="20" spans="2:110" ht="15" customHeight="1">
      <c r="B20" s="878"/>
      <c r="C20" s="879"/>
      <c r="D20" s="879"/>
      <c r="E20" s="879"/>
      <c r="F20" s="879"/>
      <c r="G20" s="880"/>
      <c r="H20" s="528"/>
      <c r="I20" s="529"/>
      <c r="J20" s="529"/>
      <c r="K20" s="529"/>
      <c r="L20" s="529"/>
      <c r="M20" s="529"/>
      <c r="N20" s="529"/>
      <c r="O20" s="529"/>
      <c r="P20" s="529"/>
      <c r="Q20" s="529"/>
      <c r="R20" s="529"/>
      <c r="S20" s="529"/>
      <c r="T20" s="529"/>
      <c r="U20" s="529"/>
      <c r="V20" s="529"/>
      <c r="W20" s="530"/>
      <c r="X20" s="528"/>
      <c r="Y20" s="529"/>
      <c r="Z20" s="529"/>
      <c r="AA20" s="529"/>
      <c r="AB20" s="529"/>
      <c r="AC20" s="529"/>
      <c r="AD20" s="529"/>
      <c r="AE20" s="529"/>
      <c r="AF20" s="529"/>
      <c r="AG20" s="529"/>
      <c r="AH20" s="529"/>
      <c r="AI20" s="529"/>
      <c r="AJ20" s="529"/>
      <c r="AK20" s="529"/>
      <c r="AL20" s="529"/>
      <c r="AM20" s="530"/>
      <c r="AN20" s="528"/>
      <c r="AO20" s="529"/>
      <c r="AP20" s="529"/>
      <c r="AQ20" s="529"/>
      <c r="AR20" s="529"/>
      <c r="AS20" s="529"/>
      <c r="AT20" s="529"/>
      <c r="AU20" s="529"/>
      <c r="AV20" s="529"/>
      <c r="AW20" s="529"/>
      <c r="AX20" s="529"/>
      <c r="AY20" s="529"/>
      <c r="AZ20" s="529"/>
      <c r="BA20" s="529"/>
      <c r="BB20" s="529"/>
      <c r="BC20" s="530"/>
      <c r="BE20" s="878"/>
      <c r="BF20" s="879"/>
      <c r="BG20" s="879"/>
      <c r="BH20" s="879"/>
      <c r="BI20" s="879"/>
      <c r="BJ20" s="880"/>
      <c r="BK20" s="528"/>
      <c r="BL20" s="529"/>
      <c r="BM20" s="529"/>
      <c r="BN20" s="529"/>
      <c r="BO20" s="529"/>
      <c r="BP20" s="529"/>
      <c r="BQ20" s="529"/>
      <c r="BR20" s="529"/>
      <c r="BS20" s="529"/>
      <c r="BT20" s="529"/>
      <c r="BU20" s="529"/>
      <c r="BV20" s="529"/>
      <c r="BW20" s="529"/>
      <c r="BX20" s="529"/>
      <c r="BY20" s="529"/>
      <c r="BZ20" s="530"/>
      <c r="CA20" s="528"/>
      <c r="CB20" s="529"/>
      <c r="CC20" s="529"/>
      <c r="CD20" s="529"/>
      <c r="CE20" s="529"/>
      <c r="CF20" s="529"/>
      <c r="CG20" s="529"/>
      <c r="CH20" s="529"/>
      <c r="CI20" s="529"/>
      <c r="CJ20" s="529"/>
      <c r="CK20" s="529"/>
      <c r="CL20" s="529"/>
      <c r="CM20" s="529"/>
      <c r="CN20" s="529"/>
      <c r="CO20" s="529"/>
      <c r="CP20" s="530"/>
      <c r="CQ20" s="528"/>
      <c r="CR20" s="529"/>
      <c r="CS20" s="529"/>
      <c r="CT20" s="529"/>
      <c r="CU20" s="529"/>
      <c r="CV20" s="529"/>
      <c r="CW20" s="529"/>
      <c r="CX20" s="529"/>
      <c r="CY20" s="529"/>
      <c r="CZ20" s="529"/>
      <c r="DA20" s="529"/>
      <c r="DB20" s="529"/>
      <c r="DC20" s="529"/>
      <c r="DD20" s="529"/>
      <c r="DE20" s="529"/>
      <c r="DF20" s="530"/>
    </row>
    <row r="21" spans="2:110" ht="15" customHeight="1">
      <c r="B21" s="878"/>
      <c r="C21" s="879"/>
      <c r="D21" s="879"/>
      <c r="E21" s="879"/>
      <c r="F21" s="879"/>
      <c r="G21" s="880"/>
      <c r="H21" s="528"/>
      <c r="I21" s="529"/>
      <c r="J21" s="529"/>
      <c r="K21" s="529"/>
      <c r="L21" s="529"/>
      <c r="M21" s="529"/>
      <c r="N21" s="529"/>
      <c r="O21" s="529"/>
      <c r="P21" s="529"/>
      <c r="Q21" s="529"/>
      <c r="R21" s="529"/>
      <c r="S21" s="529"/>
      <c r="T21" s="529"/>
      <c r="U21" s="529"/>
      <c r="V21" s="529"/>
      <c r="W21" s="530"/>
      <c r="X21" s="528"/>
      <c r="Y21" s="529"/>
      <c r="Z21" s="529"/>
      <c r="AA21" s="529"/>
      <c r="AB21" s="529"/>
      <c r="AC21" s="529"/>
      <c r="AD21" s="529"/>
      <c r="AE21" s="529"/>
      <c r="AF21" s="529"/>
      <c r="AG21" s="529"/>
      <c r="AH21" s="529"/>
      <c r="AI21" s="529"/>
      <c r="AJ21" s="529"/>
      <c r="AK21" s="529"/>
      <c r="AL21" s="529"/>
      <c r="AM21" s="530"/>
      <c r="AN21" s="528"/>
      <c r="AO21" s="529"/>
      <c r="AP21" s="529"/>
      <c r="AQ21" s="529"/>
      <c r="AR21" s="529"/>
      <c r="AS21" s="529"/>
      <c r="AT21" s="529"/>
      <c r="AU21" s="529"/>
      <c r="AV21" s="529"/>
      <c r="AW21" s="529"/>
      <c r="AX21" s="529"/>
      <c r="AY21" s="529"/>
      <c r="AZ21" s="529"/>
      <c r="BA21" s="529"/>
      <c r="BB21" s="529"/>
      <c r="BC21" s="530"/>
      <c r="BE21" s="878"/>
      <c r="BF21" s="879"/>
      <c r="BG21" s="879"/>
      <c r="BH21" s="879"/>
      <c r="BI21" s="879"/>
      <c r="BJ21" s="880"/>
      <c r="BK21" s="528"/>
      <c r="BL21" s="529"/>
      <c r="BM21" s="529"/>
      <c r="BN21" s="529"/>
      <c r="BO21" s="529"/>
      <c r="BP21" s="529"/>
      <c r="BQ21" s="529"/>
      <c r="BR21" s="529"/>
      <c r="BS21" s="529"/>
      <c r="BT21" s="529"/>
      <c r="BU21" s="529"/>
      <c r="BV21" s="529"/>
      <c r="BW21" s="529"/>
      <c r="BX21" s="529"/>
      <c r="BY21" s="529"/>
      <c r="BZ21" s="530"/>
      <c r="CA21" s="528"/>
      <c r="CB21" s="529"/>
      <c r="CC21" s="529"/>
      <c r="CD21" s="529"/>
      <c r="CE21" s="529"/>
      <c r="CF21" s="529"/>
      <c r="CG21" s="529"/>
      <c r="CH21" s="529"/>
      <c r="CI21" s="529"/>
      <c r="CJ21" s="529"/>
      <c r="CK21" s="529"/>
      <c r="CL21" s="529"/>
      <c r="CM21" s="529"/>
      <c r="CN21" s="529"/>
      <c r="CO21" s="529"/>
      <c r="CP21" s="530"/>
      <c r="CQ21" s="528"/>
      <c r="CR21" s="529"/>
      <c r="CS21" s="529"/>
      <c r="CT21" s="529"/>
      <c r="CU21" s="529"/>
      <c r="CV21" s="529"/>
      <c r="CW21" s="529"/>
      <c r="CX21" s="529"/>
      <c r="CY21" s="529"/>
      <c r="CZ21" s="529"/>
      <c r="DA21" s="529"/>
      <c r="DB21" s="529"/>
      <c r="DC21" s="529"/>
      <c r="DD21" s="529"/>
      <c r="DE21" s="529"/>
      <c r="DF21" s="530"/>
    </row>
    <row r="22" spans="2:110" ht="15" customHeight="1">
      <c r="B22" s="878"/>
      <c r="C22" s="879"/>
      <c r="D22" s="879"/>
      <c r="E22" s="879"/>
      <c r="F22" s="879"/>
      <c r="G22" s="880"/>
      <c r="H22" s="531"/>
      <c r="I22" s="532"/>
      <c r="J22" s="532"/>
      <c r="K22" s="532"/>
      <c r="L22" s="532"/>
      <c r="M22" s="532"/>
      <c r="N22" s="532"/>
      <c r="O22" s="532"/>
      <c r="P22" s="532"/>
      <c r="Q22" s="532"/>
      <c r="R22" s="532"/>
      <c r="S22" s="532"/>
      <c r="T22" s="532"/>
      <c r="U22" s="532"/>
      <c r="V22" s="532"/>
      <c r="W22" s="533"/>
      <c r="X22" s="531"/>
      <c r="Y22" s="532"/>
      <c r="Z22" s="532"/>
      <c r="AA22" s="532"/>
      <c r="AB22" s="532"/>
      <c r="AC22" s="532"/>
      <c r="AD22" s="532"/>
      <c r="AE22" s="532"/>
      <c r="AF22" s="532"/>
      <c r="AG22" s="532"/>
      <c r="AH22" s="532"/>
      <c r="AI22" s="532"/>
      <c r="AJ22" s="532"/>
      <c r="AK22" s="532"/>
      <c r="AL22" s="532"/>
      <c r="AM22" s="533"/>
      <c r="AN22" s="531"/>
      <c r="AO22" s="532"/>
      <c r="AP22" s="532"/>
      <c r="AQ22" s="532"/>
      <c r="AR22" s="532"/>
      <c r="AS22" s="532"/>
      <c r="AT22" s="532"/>
      <c r="AU22" s="532"/>
      <c r="AV22" s="532"/>
      <c r="AW22" s="532"/>
      <c r="AX22" s="532"/>
      <c r="AY22" s="532"/>
      <c r="AZ22" s="532"/>
      <c r="BA22" s="532"/>
      <c r="BB22" s="532"/>
      <c r="BC22" s="533"/>
      <c r="BE22" s="878"/>
      <c r="BF22" s="879"/>
      <c r="BG22" s="879"/>
      <c r="BH22" s="879"/>
      <c r="BI22" s="879"/>
      <c r="BJ22" s="880"/>
      <c r="BK22" s="531"/>
      <c r="BL22" s="532"/>
      <c r="BM22" s="532"/>
      <c r="BN22" s="532"/>
      <c r="BO22" s="532"/>
      <c r="BP22" s="532"/>
      <c r="BQ22" s="532"/>
      <c r="BR22" s="532"/>
      <c r="BS22" s="532"/>
      <c r="BT22" s="532"/>
      <c r="BU22" s="532"/>
      <c r="BV22" s="532"/>
      <c r="BW22" s="532"/>
      <c r="BX22" s="532"/>
      <c r="BY22" s="532"/>
      <c r="BZ22" s="533"/>
      <c r="CA22" s="531"/>
      <c r="CB22" s="532"/>
      <c r="CC22" s="532"/>
      <c r="CD22" s="532"/>
      <c r="CE22" s="532"/>
      <c r="CF22" s="532"/>
      <c r="CG22" s="532"/>
      <c r="CH22" s="532"/>
      <c r="CI22" s="532"/>
      <c r="CJ22" s="532"/>
      <c r="CK22" s="532"/>
      <c r="CL22" s="532"/>
      <c r="CM22" s="532"/>
      <c r="CN22" s="532"/>
      <c r="CO22" s="532"/>
      <c r="CP22" s="533"/>
      <c r="CQ22" s="531"/>
      <c r="CR22" s="532"/>
      <c r="CS22" s="532"/>
      <c r="CT22" s="532"/>
      <c r="CU22" s="532"/>
      <c r="CV22" s="532"/>
      <c r="CW22" s="532"/>
      <c r="CX22" s="532"/>
      <c r="CY22" s="532"/>
      <c r="CZ22" s="532"/>
      <c r="DA22" s="532"/>
      <c r="DB22" s="532"/>
      <c r="DC22" s="532"/>
      <c r="DD22" s="532"/>
      <c r="DE22" s="532"/>
      <c r="DF22" s="533"/>
    </row>
    <row r="23" spans="2:110" ht="15" customHeight="1">
      <c r="B23" s="878"/>
      <c r="C23" s="879"/>
      <c r="D23" s="879"/>
      <c r="E23" s="879"/>
      <c r="F23" s="879"/>
      <c r="G23" s="880"/>
      <c r="H23" s="536" t="s">
        <v>228</v>
      </c>
      <c r="I23" s="537"/>
      <c r="J23" s="537"/>
      <c r="K23" s="537"/>
      <c r="L23" s="537"/>
      <c r="M23" s="538"/>
      <c r="N23" s="538"/>
      <c r="O23" s="538"/>
      <c r="P23" s="538"/>
      <c r="Q23" s="538"/>
      <c r="R23" s="538"/>
      <c r="S23" s="538"/>
      <c r="T23" s="538"/>
      <c r="U23" s="538"/>
      <c r="V23" s="538"/>
      <c r="W23" s="539"/>
      <c r="X23" s="536" t="s">
        <v>228</v>
      </c>
      <c r="Y23" s="537"/>
      <c r="Z23" s="537"/>
      <c r="AA23" s="537"/>
      <c r="AB23" s="537"/>
      <c r="AC23" s="538"/>
      <c r="AD23" s="538"/>
      <c r="AE23" s="538"/>
      <c r="AF23" s="538"/>
      <c r="AG23" s="538"/>
      <c r="AH23" s="538"/>
      <c r="AI23" s="538"/>
      <c r="AJ23" s="538"/>
      <c r="AK23" s="538"/>
      <c r="AL23" s="538"/>
      <c r="AM23" s="539"/>
      <c r="AN23" s="536" t="s">
        <v>228</v>
      </c>
      <c r="AO23" s="537"/>
      <c r="AP23" s="537"/>
      <c r="AQ23" s="537"/>
      <c r="AR23" s="537"/>
      <c r="AS23" s="538"/>
      <c r="AT23" s="538"/>
      <c r="AU23" s="538"/>
      <c r="AV23" s="538"/>
      <c r="AW23" s="538"/>
      <c r="AX23" s="538"/>
      <c r="AY23" s="538"/>
      <c r="AZ23" s="538"/>
      <c r="BA23" s="538"/>
      <c r="BB23" s="538"/>
      <c r="BC23" s="539"/>
      <c r="BE23" s="878"/>
      <c r="BF23" s="879"/>
      <c r="BG23" s="879"/>
      <c r="BH23" s="879"/>
      <c r="BI23" s="879"/>
      <c r="BJ23" s="880"/>
      <c r="BK23" s="536" t="s">
        <v>228</v>
      </c>
      <c r="BL23" s="537"/>
      <c r="BM23" s="537"/>
      <c r="BN23" s="537"/>
      <c r="BO23" s="537"/>
      <c r="BP23" s="538"/>
      <c r="BQ23" s="538"/>
      <c r="BR23" s="538"/>
      <c r="BS23" s="538"/>
      <c r="BT23" s="538"/>
      <c r="BU23" s="538"/>
      <c r="BV23" s="538"/>
      <c r="BW23" s="538"/>
      <c r="BX23" s="538"/>
      <c r="BY23" s="538"/>
      <c r="BZ23" s="539"/>
      <c r="CA23" s="536" t="s">
        <v>228</v>
      </c>
      <c r="CB23" s="537"/>
      <c r="CC23" s="537"/>
      <c r="CD23" s="537"/>
      <c r="CE23" s="537"/>
      <c r="CF23" s="538"/>
      <c r="CG23" s="538"/>
      <c r="CH23" s="538"/>
      <c r="CI23" s="538"/>
      <c r="CJ23" s="538"/>
      <c r="CK23" s="538"/>
      <c r="CL23" s="538"/>
      <c r="CM23" s="538"/>
      <c r="CN23" s="538"/>
      <c r="CO23" s="538"/>
      <c r="CP23" s="539"/>
      <c r="CQ23" s="536" t="s">
        <v>228</v>
      </c>
      <c r="CR23" s="537"/>
      <c r="CS23" s="537"/>
      <c r="CT23" s="537"/>
      <c r="CU23" s="537"/>
      <c r="CV23" s="538"/>
      <c r="CW23" s="538"/>
      <c r="CX23" s="538"/>
      <c r="CY23" s="538"/>
      <c r="CZ23" s="538"/>
      <c r="DA23" s="538"/>
      <c r="DB23" s="538"/>
      <c r="DC23" s="538"/>
      <c r="DD23" s="538"/>
      <c r="DE23" s="538"/>
      <c r="DF23" s="539"/>
    </row>
    <row r="24" spans="2:110" ht="15.75" customHeight="1">
      <c r="B24" s="521" t="s">
        <v>123</v>
      </c>
      <c r="C24" s="522"/>
      <c r="D24" s="522"/>
      <c r="E24" s="522"/>
      <c r="F24" s="522"/>
      <c r="G24" s="523"/>
      <c r="H24" s="501">
        <v>0.5</v>
      </c>
      <c r="I24" s="502"/>
      <c r="J24" s="524" t="s">
        <v>309</v>
      </c>
      <c r="K24" s="524"/>
      <c r="L24" s="524"/>
      <c r="M24" s="486"/>
      <c r="N24" s="486"/>
      <c r="O24" s="486"/>
      <c r="P24" s="486"/>
      <c r="Q24" s="486"/>
      <c r="R24" s="55" t="s">
        <v>109</v>
      </c>
      <c r="S24" s="540"/>
      <c r="T24" s="541"/>
      <c r="U24" s="534" t="s">
        <v>110</v>
      </c>
      <c r="V24" s="534"/>
      <c r="W24" s="535"/>
      <c r="X24" s="501">
        <v>0.5</v>
      </c>
      <c r="Y24" s="502"/>
      <c r="Z24" s="524" t="s">
        <v>309</v>
      </c>
      <c r="AA24" s="524"/>
      <c r="AB24" s="524"/>
      <c r="AC24" s="486"/>
      <c r="AD24" s="486"/>
      <c r="AE24" s="486"/>
      <c r="AF24" s="486"/>
      <c r="AG24" s="486"/>
      <c r="AH24" s="55" t="s">
        <v>109</v>
      </c>
      <c r="AI24" s="540"/>
      <c r="AJ24" s="541"/>
      <c r="AK24" s="534" t="s">
        <v>110</v>
      </c>
      <c r="AL24" s="534"/>
      <c r="AM24" s="535"/>
      <c r="AN24" s="501">
        <v>0.5</v>
      </c>
      <c r="AO24" s="502"/>
      <c r="AP24" s="524" t="s">
        <v>309</v>
      </c>
      <c r="AQ24" s="524"/>
      <c r="AR24" s="524"/>
      <c r="AS24" s="486"/>
      <c r="AT24" s="486"/>
      <c r="AU24" s="486"/>
      <c r="AV24" s="486"/>
      <c r="AW24" s="486"/>
      <c r="AX24" s="55" t="s">
        <v>109</v>
      </c>
      <c r="AY24" s="540"/>
      <c r="AZ24" s="541"/>
      <c r="BA24" s="534" t="s">
        <v>110</v>
      </c>
      <c r="BB24" s="534"/>
      <c r="BC24" s="535"/>
      <c r="BE24" s="521" t="s">
        <v>123</v>
      </c>
      <c r="BF24" s="522"/>
      <c r="BG24" s="522"/>
      <c r="BH24" s="522"/>
      <c r="BI24" s="522"/>
      <c r="BJ24" s="523"/>
      <c r="BK24" s="501">
        <v>0.5</v>
      </c>
      <c r="BL24" s="502"/>
      <c r="BM24" s="524" t="s">
        <v>309</v>
      </c>
      <c r="BN24" s="524"/>
      <c r="BO24" s="524"/>
      <c r="BP24" s="486"/>
      <c r="BQ24" s="486"/>
      <c r="BR24" s="486"/>
      <c r="BS24" s="486"/>
      <c r="BT24" s="486"/>
      <c r="BU24" s="55" t="s">
        <v>109</v>
      </c>
      <c r="BV24" s="540"/>
      <c r="BW24" s="541"/>
      <c r="BX24" s="534" t="s">
        <v>110</v>
      </c>
      <c r="BY24" s="534"/>
      <c r="BZ24" s="535"/>
      <c r="CA24" s="501">
        <v>0.5</v>
      </c>
      <c r="CB24" s="502"/>
      <c r="CC24" s="524" t="s">
        <v>309</v>
      </c>
      <c r="CD24" s="524"/>
      <c r="CE24" s="524"/>
      <c r="CF24" s="486"/>
      <c r="CG24" s="486"/>
      <c r="CH24" s="486"/>
      <c r="CI24" s="486"/>
      <c r="CJ24" s="486"/>
      <c r="CK24" s="55" t="s">
        <v>109</v>
      </c>
      <c r="CL24" s="540"/>
      <c r="CM24" s="541"/>
      <c r="CN24" s="534" t="s">
        <v>110</v>
      </c>
      <c r="CO24" s="534"/>
      <c r="CP24" s="535"/>
      <c r="CQ24" s="501">
        <v>0.5</v>
      </c>
      <c r="CR24" s="502"/>
      <c r="CS24" s="524" t="s">
        <v>309</v>
      </c>
      <c r="CT24" s="524"/>
      <c r="CU24" s="524"/>
      <c r="CV24" s="486"/>
      <c r="CW24" s="486"/>
      <c r="CX24" s="486"/>
      <c r="CY24" s="486"/>
      <c r="CZ24" s="486"/>
      <c r="DA24" s="55" t="s">
        <v>109</v>
      </c>
      <c r="DB24" s="540"/>
      <c r="DC24" s="541"/>
      <c r="DD24" s="534" t="s">
        <v>110</v>
      </c>
      <c r="DE24" s="534"/>
      <c r="DF24" s="535"/>
    </row>
    <row r="25" spans="2:110" ht="15" customHeight="1">
      <c r="B25" s="864" t="s">
        <v>127</v>
      </c>
      <c r="C25" s="873"/>
      <c r="D25" s="873"/>
      <c r="E25" s="873"/>
      <c r="F25" s="873"/>
      <c r="G25" s="874"/>
      <c r="H25" s="525"/>
      <c r="I25" s="526"/>
      <c r="J25" s="526"/>
      <c r="K25" s="526"/>
      <c r="L25" s="526"/>
      <c r="M25" s="526"/>
      <c r="N25" s="526"/>
      <c r="O25" s="526"/>
      <c r="P25" s="526"/>
      <c r="Q25" s="526"/>
      <c r="R25" s="526"/>
      <c r="S25" s="526"/>
      <c r="T25" s="526"/>
      <c r="U25" s="526"/>
      <c r="V25" s="526"/>
      <c r="W25" s="527"/>
      <c r="X25" s="525"/>
      <c r="Y25" s="526"/>
      <c r="Z25" s="526"/>
      <c r="AA25" s="526"/>
      <c r="AB25" s="526"/>
      <c r="AC25" s="526"/>
      <c r="AD25" s="526"/>
      <c r="AE25" s="526"/>
      <c r="AF25" s="526"/>
      <c r="AG25" s="526"/>
      <c r="AH25" s="526"/>
      <c r="AI25" s="526"/>
      <c r="AJ25" s="526"/>
      <c r="AK25" s="526"/>
      <c r="AL25" s="526"/>
      <c r="AM25" s="527"/>
      <c r="AN25" s="525"/>
      <c r="AO25" s="526"/>
      <c r="AP25" s="526"/>
      <c r="AQ25" s="526"/>
      <c r="AR25" s="526"/>
      <c r="AS25" s="526"/>
      <c r="AT25" s="526"/>
      <c r="AU25" s="526"/>
      <c r="AV25" s="526"/>
      <c r="AW25" s="526"/>
      <c r="AX25" s="526"/>
      <c r="AY25" s="526"/>
      <c r="AZ25" s="526"/>
      <c r="BA25" s="526"/>
      <c r="BB25" s="526"/>
      <c r="BC25" s="527"/>
      <c r="BE25" s="864" t="s">
        <v>127</v>
      </c>
      <c r="BF25" s="873"/>
      <c r="BG25" s="873"/>
      <c r="BH25" s="873"/>
      <c r="BI25" s="873"/>
      <c r="BJ25" s="874"/>
      <c r="BK25" s="525"/>
      <c r="BL25" s="526"/>
      <c r="BM25" s="526"/>
      <c r="BN25" s="526"/>
      <c r="BO25" s="526"/>
      <c r="BP25" s="526"/>
      <c r="BQ25" s="526"/>
      <c r="BR25" s="526"/>
      <c r="BS25" s="526"/>
      <c r="BT25" s="526"/>
      <c r="BU25" s="526"/>
      <c r="BV25" s="526"/>
      <c r="BW25" s="526"/>
      <c r="BX25" s="526"/>
      <c r="BY25" s="526"/>
      <c r="BZ25" s="527"/>
      <c r="CA25" s="525"/>
      <c r="CB25" s="526"/>
      <c r="CC25" s="526"/>
      <c r="CD25" s="526"/>
      <c r="CE25" s="526"/>
      <c r="CF25" s="526"/>
      <c r="CG25" s="526"/>
      <c r="CH25" s="526"/>
      <c r="CI25" s="526"/>
      <c r="CJ25" s="526"/>
      <c r="CK25" s="526"/>
      <c r="CL25" s="526"/>
      <c r="CM25" s="526"/>
      <c r="CN25" s="526"/>
      <c r="CO25" s="526"/>
      <c r="CP25" s="527"/>
      <c r="CQ25" s="525"/>
      <c r="CR25" s="526"/>
      <c r="CS25" s="526"/>
      <c r="CT25" s="526"/>
      <c r="CU25" s="526"/>
      <c r="CV25" s="526"/>
      <c r="CW25" s="526"/>
      <c r="CX25" s="526"/>
      <c r="CY25" s="526"/>
      <c r="CZ25" s="526"/>
      <c r="DA25" s="526"/>
      <c r="DB25" s="526"/>
      <c r="DC25" s="526"/>
      <c r="DD25" s="526"/>
      <c r="DE25" s="526"/>
      <c r="DF25" s="527"/>
    </row>
    <row r="26" spans="2:110" ht="15" customHeight="1">
      <c r="B26" s="875"/>
      <c r="C26" s="876"/>
      <c r="D26" s="876"/>
      <c r="E26" s="876"/>
      <c r="F26" s="876"/>
      <c r="G26" s="877"/>
      <c r="H26" s="528"/>
      <c r="I26" s="529"/>
      <c r="J26" s="529"/>
      <c r="K26" s="529"/>
      <c r="L26" s="529"/>
      <c r="M26" s="529"/>
      <c r="N26" s="529"/>
      <c r="O26" s="529"/>
      <c r="P26" s="529"/>
      <c r="Q26" s="529"/>
      <c r="R26" s="529"/>
      <c r="S26" s="529"/>
      <c r="T26" s="529"/>
      <c r="U26" s="529"/>
      <c r="V26" s="529"/>
      <c r="W26" s="530"/>
      <c r="X26" s="528"/>
      <c r="Y26" s="529"/>
      <c r="Z26" s="529"/>
      <c r="AA26" s="529"/>
      <c r="AB26" s="529"/>
      <c r="AC26" s="529"/>
      <c r="AD26" s="529"/>
      <c r="AE26" s="529"/>
      <c r="AF26" s="529"/>
      <c r="AG26" s="529"/>
      <c r="AH26" s="529"/>
      <c r="AI26" s="529"/>
      <c r="AJ26" s="529"/>
      <c r="AK26" s="529"/>
      <c r="AL26" s="529"/>
      <c r="AM26" s="530"/>
      <c r="AN26" s="528"/>
      <c r="AO26" s="529"/>
      <c r="AP26" s="529"/>
      <c r="AQ26" s="529"/>
      <c r="AR26" s="529"/>
      <c r="AS26" s="529"/>
      <c r="AT26" s="529"/>
      <c r="AU26" s="529"/>
      <c r="AV26" s="529"/>
      <c r="AW26" s="529"/>
      <c r="AX26" s="529"/>
      <c r="AY26" s="529"/>
      <c r="AZ26" s="529"/>
      <c r="BA26" s="529"/>
      <c r="BB26" s="529"/>
      <c r="BC26" s="530"/>
      <c r="BE26" s="875"/>
      <c r="BF26" s="876"/>
      <c r="BG26" s="876"/>
      <c r="BH26" s="876"/>
      <c r="BI26" s="876"/>
      <c r="BJ26" s="877"/>
      <c r="BK26" s="528"/>
      <c r="BL26" s="529"/>
      <c r="BM26" s="529"/>
      <c r="BN26" s="529"/>
      <c r="BO26" s="529"/>
      <c r="BP26" s="529"/>
      <c r="BQ26" s="529"/>
      <c r="BR26" s="529"/>
      <c r="BS26" s="529"/>
      <c r="BT26" s="529"/>
      <c r="BU26" s="529"/>
      <c r="BV26" s="529"/>
      <c r="BW26" s="529"/>
      <c r="BX26" s="529"/>
      <c r="BY26" s="529"/>
      <c r="BZ26" s="530"/>
      <c r="CA26" s="528"/>
      <c r="CB26" s="529"/>
      <c r="CC26" s="529"/>
      <c r="CD26" s="529"/>
      <c r="CE26" s="529"/>
      <c r="CF26" s="529"/>
      <c r="CG26" s="529"/>
      <c r="CH26" s="529"/>
      <c r="CI26" s="529"/>
      <c r="CJ26" s="529"/>
      <c r="CK26" s="529"/>
      <c r="CL26" s="529"/>
      <c r="CM26" s="529"/>
      <c r="CN26" s="529"/>
      <c r="CO26" s="529"/>
      <c r="CP26" s="530"/>
      <c r="CQ26" s="528"/>
      <c r="CR26" s="529"/>
      <c r="CS26" s="529"/>
      <c r="CT26" s="529"/>
      <c r="CU26" s="529"/>
      <c r="CV26" s="529"/>
      <c r="CW26" s="529"/>
      <c r="CX26" s="529"/>
      <c r="CY26" s="529"/>
      <c r="CZ26" s="529"/>
      <c r="DA26" s="529"/>
      <c r="DB26" s="529"/>
      <c r="DC26" s="529"/>
      <c r="DD26" s="529"/>
      <c r="DE26" s="529"/>
      <c r="DF26" s="530"/>
    </row>
    <row r="27" spans="2:110" ht="15" customHeight="1">
      <c r="B27" s="875"/>
      <c r="C27" s="876"/>
      <c r="D27" s="876"/>
      <c r="E27" s="876"/>
      <c r="F27" s="876"/>
      <c r="G27" s="877"/>
      <c r="H27" s="528"/>
      <c r="I27" s="529"/>
      <c r="J27" s="529"/>
      <c r="K27" s="529"/>
      <c r="L27" s="529"/>
      <c r="M27" s="529"/>
      <c r="N27" s="529"/>
      <c r="O27" s="529"/>
      <c r="P27" s="529"/>
      <c r="Q27" s="529"/>
      <c r="R27" s="529"/>
      <c r="S27" s="529"/>
      <c r="T27" s="529"/>
      <c r="U27" s="529"/>
      <c r="V27" s="529"/>
      <c r="W27" s="530"/>
      <c r="X27" s="528"/>
      <c r="Y27" s="529"/>
      <c r="Z27" s="529"/>
      <c r="AA27" s="529"/>
      <c r="AB27" s="529"/>
      <c r="AC27" s="529"/>
      <c r="AD27" s="529"/>
      <c r="AE27" s="529"/>
      <c r="AF27" s="529"/>
      <c r="AG27" s="529"/>
      <c r="AH27" s="529"/>
      <c r="AI27" s="529"/>
      <c r="AJ27" s="529"/>
      <c r="AK27" s="529"/>
      <c r="AL27" s="529"/>
      <c r="AM27" s="530"/>
      <c r="AN27" s="528"/>
      <c r="AO27" s="529"/>
      <c r="AP27" s="529"/>
      <c r="AQ27" s="529"/>
      <c r="AR27" s="529"/>
      <c r="AS27" s="529"/>
      <c r="AT27" s="529"/>
      <c r="AU27" s="529"/>
      <c r="AV27" s="529"/>
      <c r="AW27" s="529"/>
      <c r="AX27" s="529"/>
      <c r="AY27" s="529"/>
      <c r="AZ27" s="529"/>
      <c r="BA27" s="529"/>
      <c r="BB27" s="529"/>
      <c r="BC27" s="530"/>
      <c r="BE27" s="875"/>
      <c r="BF27" s="876"/>
      <c r="BG27" s="876"/>
      <c r="BH27" s="876"/>
      <c r="BI27" s="876"/>
      <c r="BJ27" s="877"/>
      <c r="BK27" s="528"/>
      <c r="BL27" s="529"/>
      <c r="BM27" s="529"/>
      <c r="BN27" s="529"/>
      <c r="BO27" s="529"/>
      <c r="BP27" s="529"/>
      <c r="BQ27" s="529"/>
      <c r="BR27" s="529"/>
      <c r="BS27" s="529"/>
      <c r="BT27" s="529"/>
      <c r="BU27" s="529"/>
      <c r="BV27" s="529"/>
      <c r="BW27" s="529"/>
      <c r="BX27" s="529"/>
      <c r="BY27" s="529"/>
      <c r="BZ27" s="530"/>
      <c r="CA27" s="528"/>
      <c r="CB27" s="529"/>
      <c r="CC27" s="529"/>
      <c r="CD27" s="529"/>
      <c r="CE27" s="529"/>
      <c r="CF27" s="529"/>
      <c r="CG27" s="529"/>
      <c r="CH27" s="529"/>
      <c r="CI27" s="529"/>
      <c r="CJ27" s="529"/>
      <c r="CK27" s="529"/>
      <c r="CL27" s="529"/>
      <c r="CM27" s="529"/>
      <c r="CN27" s="529"/>
      <c r="CO27" s="529"/>
      <c r="CP27" s="530"/>
      <c r="CQ27" s="528"/>
      <c r="CR27" s="529"/>
      <c r="CS27" s="529"/>
      <c r="CT27" s="529"/>
      <c r="CU27" s="529"/>
      <c r="CV27" s="529"/>
      <c r="CW27" s="529"/>
      <c r="CX27" s="529"/>
      <c r="CY27" s="529"/>
      <c r="CZ27" s="529"/>
      <c r="DA27" s="529"/>
      <c r="DB27" s="529"/>
      <c r="DC27" s="529"/>
      <c r="DD27" s="529"/>
      <c r="DE27" s="529"/>
      <c r="DF27" s="530"/>
    </row>
    <row r="28" spans="2:110" ht="15" customHeight="1">
      <c r="B28" s="875"/>
      <c r="C28" s="876"/>
      <c r="D28" s="876"/>
      <c r="E28" s="876"/>
      <c r="F28" s="876"/>
      <c r="G28" s="877"/>
      <c r="H28" s="528"/>
      <c r="I28" s="529"/>
      <c r="J28" s="529"/>
      <c r="K28" s="529"/>
      <c r="L28" s="529"/>
      <c r="M28" s="529"/>
      <c r="N28" s="529"/>
      <c r="O28" s="529"/>
      <c r="P28" s="529"/>
      <c r="Q28" s="529"/>
      <c r="R28" s="529"/>
      <c r="S28" s="529"/>
      <c r="T28" s="529"/>
      <c r="U28" s="529"/>
      <c r="V28" s="529"/>
      <c r="W28" s="530"/>
      <c r="X28" s="528"/>
      <c r="Y28" s="529"/>
      <c r="Z28" s="529"/>
      <c r="AA28" s="529"/>
      <c r="AB28" s="529"/>
      <c r="AC28" s="529"/>
      <c r="AD28" s="529"/>
      <c r="AE28" s="529"/>
      <c r="AF28" s="529"/>
      <c r="AG28" s="529"/>
      <c r="AH28" s="529"/>
      <c r="AI28" s="529"/>
      <c r="AJ28" s="529"/>
      <c r="AK28" s="529"/>
      <c r="AL28" s="529"/>
      <c r="AM28" s="530"/>
      <c r="AN28" s="528"/>
      <c r="AO28" s="529"/>
      <c r="AP28" s="529"/>
      <c r="AQ28" s="529"/>
      <c r="AR28" s="529"/>
      <c r="AS28" s="529"/>
      <c r="AT28" s="529"/>
      <c r="AU28" s="529"/>
      <c r="AV28" s="529"/>
      <c r="AW28" s="529"/>
      <c r="AX28" s="529"/>
      <c r="AY28" s="529"/>
      <c r="AZ28" s="529"/>
      <c r="BA28" s="529"/>
      <c r="BB28" s="529"/>
      <c r="BC28" s="530"/>
      <c r="BE28" s="875"/>
      <c r="BF28" s="876"/>
      <c r="BG28" s="876"/>
      <c r="BH28" s="876"/>
      <c r="BI28" s="876"/>
      <c r="BJ28" s="877"/>
      <c r="BK28" s="528"/>
      <c r="BL28" s="529"/>
      <c r="BM28" s="529"/>
      <c r="BN28" s="529"/>
      <c r="BO28" s="529"/>
      <c r="BP28" s="529"/>
      <c r="BQ28" s="529"/>
      <c r="BR28" s="529"/>
      <c r="BS28" s="529"/>
      <c r="BT28" s="529"/>
      <c r="BU28" s="529"/>
      <c r="BV28" s="529"/>
      <c r="BW28" s="529"/>
      <c r="BX28" s="529"/>
      <c r="BY28" s="529"/>
      <c r="BZ28" s="530"/>
      <c r="CA28" s="528"/>
      <c r="CB28" s="529"/>
      <c r="CC28" s="529"/>
      <c r="CD28" s="529"/>
      <c r="CE28" s="529"/>
      <c r="CF28" s="529"/>
      <c r="CG28" s="529"/>
      <c r="CH28" s="529"/>
      <c r="CI28" s="529"/>
      <c r="CJ28" s="529"/>
      <c r="CK28" s="529"/>
      <c r="CL28" s="529"/>
      <c r="CM28" s="529"/>
      <c r="CN28" s="529"/>
      <c r="CO28" s="529"/>
      <c r="CP28" s="530"/>
      <c r="CQ28" s="528"/>
      <c r="CR28" s="529"/>
      <c r="CS28" s="529"/>
      <c r="CT28" s="529"/>
      <c r="CU28" s="529"/>
      <c r="CV28" s="529"/>
      <c r="CW28" s="529"/>
      <c r="CX28" s="529"/>
      <c r="CY28" s="529"/>
      <c r="CZ28" s="529"/>
      <c r="DA28" s="529"/>
      <c r="DB28" s="529"/>
      <c r="DC28" s="529"/>
      <c r="DD28" s="529"/>
      <c r="DE28" s="529"/>
      <c r="DF28" s="530"/>
    </row>
    <row r="29" spans="2:110" ht="15" customHeight="1">
      <c r="B29" s="875"/>
      <c r="C29" s="876"/>
      <c r="D29" s="876"/>
      <c r="E29" s="876"/>
      <c r="F29" s="876"/>
      <c r="G29" s="877"/>
      <c r="H29" s="531"/>
      <c r="I29" s="532"/>
      <c r="J29" s="532"/>
      <c r="K29" s="532"/>
      <c r="L29" s="532"/>
      <c r="M29" s="532"/>
      <c r="N29" s="532"/>
      <c r="O29" s="532"/>
      <c r="P29" s="532"/>
      <c r="Q29" s="532"/>
      <c r="R29" s="532"/>
      <c r="S29" s="532"/>
      <c r="T29" s="532"/>
      <c r="U29" s="532"/>
      <c r="V29" s="532"/>
      <c r="W29" s="533"/>
      <c r="X29" s="531"/>
      <c r="Y29" s="532"/>
      <c r="Z29" s="532"/>
      <c r="AA29" s="532"/>
      <c r="AB29" s="532"/>
      <c r="AC29" s="532"/>
      <c r="AD29" s="532"/>
      <c r="AE29" s="532"/>
      <c r="AF29" s="532"/>
      <c r="AG29" s="532"/>
      <c r="AH29" s="532"/>
      <c r="AI29" s="532"/>
      <c r="AJ29" s="532"/>
      <c r="AK29" s="532"/>
      <c r="AL29" s="532"/>
      <c r="AM29" s="533"/>
      <c r="AN29" s="531"/>
      <c r="AO29" s="532"/>
      <c r="AP29" s="532"/>
      <c r="AQ29" s="532"/>
      <c r="AR29" s="532"/>
      <c r="AS29" s="532"/>
      <c r="AT29" s="532"/>
      <c r="AU29" s="532"/>
      <c r="AV29" s="532"/>
      <c r="AW29" s="532"/>
      <c r="AX29" s="532"/>
      <c r="AY29" s="532"/>
      <c r="AZ29" s="532"/>
      <c r="BA29" s="532"/>
      <c r="BB29" s="532"/>
      <c r="BC29" s="533"/>
      <c r="BE29" s="875"/>
      <c r="BF29" s="876"/>
      <c r="BG29" s="876"/>
      <c r="BH29" s="876"/>
      <c r="BI29" s="876"/>
      <c r="BJ29" s="877"/>
      <c r="BK29" s="531"/>
      <c r="BL29" s="532"/>
      <c r="BM29" s="532"/>
      <c r="BN29" s="532"/>
      <c r="BO29" s="532"/>
      <c r="BP29" s="532"/>
      <c r="BQ29" s="532"/>
      <c r="BR29" s="532"/>
      <c r="BS29" s="532"/>
      <c r="BT29" s="532"/>
      <c r="BU29" s="532"/>
      <c r="BV29" s="532"/>
      <c r="BW29" s="532"/>
      <c r="BX29" s="532"/>
      <c r="BY29" s="532"/>
      <c r="BZ29" s="533"/>
      <c r="CA29" s="531"/>
      <c r="CB29" s="532"/>
      <c r="CC29" s="532"/>
      <c r="CD29" s="532"/>
      <c r="CE29" s="532"/>
      <c r="CF29" s="532"/>
      <c r="CG29" s="532"/>
      <c r="CH29" s="532"/>
      <c r="CI29" s="532"/>
      <c r="CJ29" s="532"/>
      <c r="CK29" s="532"/>
      <c r="CL29" s="532"/>
      <c r="CM29" s="532"/>
      <c r="CN29" s="532"/>
      <c r="CO29" s="532"/>
      <c r="CP29" s="533"/>
      <c r="CQ29" s="531"/>
      <c r="CR29" s="532"/>
      <c r="CS29" s="532"/>
      <c r="CT29" s="532"/>
      <c r="CU29" s="532"/>
      <c r="CV29" s="532"/>
      <c r="CW29" s="532"/>
      <c r="CX29" s="532"/>
      <c r="CY29" s="532"/>
      <c r="CZ29" s="532"/>
      <c r="DA29" s="532"/>
      <c r="DB29" s="532"/>
      <c r="DC29" s="532"/>
      <c r="DD29" s="532"/>
      <c r="DE29" s="532"/>
      <c r="DF29" s="533"/>
    </row>
    <row r="30" spans="2:110" ht="15" customHeight="1">
      <c r="B30" s="875"/>
      <c r="C30" s="876"/>
      <c r="D30" s="876"/>
      <c r="E30" s="876"/>
      <c r="F30" s="876"/>
      <c r="G30" s="877"/>
      <c r="H30" s="536" t="s">
        <v>228</v>
      </c>
      <c r="I30" s="537"/>
      <c r="J30" s="537"/>
      <c r="K30" s="537"/>
      <c r="L30" s="537"/>
      <c r="M30" s="538"/>
      <c r="N30" s="538"/>
      <c r="O30" s="538"/>
      <c r="P30" s="538"/>
      <c r="Q30" s="538"/>
      <c r="R30" s="538"/>
      <c r="S30" s="538"/>
      <c r="T30" s="538"/>
      <c r="U30" s="538"/>
      <c r="V30" s="538"/>
      <c r="W30" s="539"/>
      <c r="X30" s="536" t="s">
        <v>228</v>
      </c>
      <c r="Y30" s="537"/>
      <c r="Z30" s="537"/>
      <c r="AA30" s="537"/>
      <c r="AB30" s="537"/>
      <c r="AC30" s="538"/>
      <c r="AD30" s="538"/>
      <c r="AE30" s="538"/>
      <c r="AF30" s="538"/>
      <c r="AG30" s="538"/>
      <c r="AH30" s="538"/>
      <c r="AI30" s="538"/>
      <c r="AJ30" s="538"/>
      <c r="AK30" s="538"/>
      <c r="AL30" s="538"/>
      <c r="AM30" s="539"/>
      <c r="AN30" s="536" t="s">
        <v>228</v>
      </c>
      <c r="AO30" s="537"/>
      <c r="AP30" s="537"/>
      <c r="AQ30" s="537"/>
      <c r="AR30" s="537"/>
      <c r="AS30" s="538"/>
      <c r="AT30" s="538"/>
      <c r="AU30" s="538"/>
      <c r="AV30" s="538"/>
      <c r="AW30" s="538"/>
      <c r="AX30" s="538"/>
      <c r="AY30" s="538"/>
      <c r="AZ30" s="538"/>
      <c r="BA30" s="538"/>
      <c r="BB30" s="538"/>
      <c r="BC30" s="539"/>
      <c r="BE30" s="875"/>
      <c r="BF30" s="876"/>
      <c r="BG30" s="876"/>
      <c r="BH30" s="876"/>
      <c r="BI30" s="876"/>
      <c r="BJ30" s="877"/>
      <c r="BK30" s="536" t="s">
        <v>228</v>
      </c>
      <c r="BL30" s="537"/>
      <c r="BM30" s="537"/>
      <c r="BN30" s="537"/>
      <c r="BO30" s="537"/>
      <c r="BP30" s="538"/>
      <c r="BQ30" s="538"/>
      <c r="BR30" s="538"/>
      <c r="BS30" s="538"/>
      <c r="BT30" s="538"/>
      <c r="BU30" s="538"/>
      <c r="BV30" s="538"/>
      <c r="BW30" s="538"/>
      <c r="BX30" s="538"/>
      <c r="BY30" s="538"/>
      <c r="BZ30" s="539"/>
      <c r="CA30" s="536" t="s">
        <v>228</v>
      </c>
      <c r="CB30" s="537"/>
      <c r="CC30" s="537"/>
      <c r="CD30" s="537"/>
      <c r="CE30" s="537"/>
      <c r="CF30" s="538"/>
      <c r="CG30" s="538"/>
      <c r="CH30" s="538"/>
      <c r="CI30" s="538"/>
      <c r="CJ30" s="538"/>
      <c r="CK30" s="538"/>
      <c r="CL30" s="538"/>
      <c r="CM30" s="538"/>
      <c r="CN30" s="538"/>
      <c r="CO30" s="538"/>
      <c r="CP30" s="539"/>
      <c r="CQ30" s="536" t="s">
        <v>228</v>
      </c>
      <c r="CR30" s="537"/>
      <c r="CS30" s="537"/>
      <c r="CT30" s="537"/>
      <c r="CU30" s="537"/>
      <c r="CV30" s="538"/>
      <c r="CW30" s="538"/>
      <c r="CX30" s="538"/>
      <c r="CY30" s="538"/>
      <c r="CZ30" s="538"/>
      <c r="DA30" s="538"/>
      <c r="DB30" s="538"/>
      <c r="DC30" s="538"/>
      <c r="DD30" s="538"/>
      <c r="DE30" s="538"/>
      <c r="DF30" s="539"/>
    </row>
    <row r="31" spans="2:110" ht="16.5" customHeight="1">
      <c r="B31" s="549" t="s">
        <v>135</v>
      </c>
      <c r="C31" s="549"/>
      <c r="D31" s="549"/>
      <c r="E31" s="549"/>
      <c r="F31" s="549"/>
      <c r="G31" s="549"/>
      <c r="H31" s="501">
        <v>0.70833333333333337</v>
      </c>
      <c r="I31" s="502"/>
      <c r="J31" s="517" t="s">
        <v>311</v>
      </c>
      <c r="K31" s="517"/>
      <c r="L31" s="517"/>
      <c r="M31" s="517"/>
      <c r="N31" s="517"/>
      <c r="O31" s="517"/>
      <c r="P31" s="292"/>
      <c r="Q31" s="292"/>
      <c r="R31" s="292" t="s">
        <v>102</v>
      </c>
      <c r="S31" s="292"/>
      <c r="T31" s="292"/>
      <c r="U31" s="292"/>
      <c r="V31" s="292" t="s">
        <v>97</v>
      </c>
      <c r="W31" s="294"/>
      <c r="X31" s="501">
        <v>0.70833333333333337</v>
      </c>
      <c r="Y31" s="502"/>
      <c r="Z31" s="517" t="s">
        <v>311</v>
      </c>
      <c r="AA31" s="517"/>
      <c r="AB31" s="517"/>
      <c r="AC31" s="517"/>
      <c r="AD31" s="517"/>
      <c r="AE31" s="517"/>
      <c r="AF31" s="292"/>
      <c r="AG31" s="292"/>
      <c r="AH31" s="292" t="s">
        <v>102</v>
      </c>
      <c r="AI31" s="292"/>
      <c r="AJ31" s="292"/>
      <c r="AK31" s="292"/>
      <c r="AL31" s="292" t="s">
        <v>97</v>
      </c>
      <c r="AM31" s="294"/>
      <c r="AN31" s="501">
        <v>0.70833333333333337</v>
      </c>
      <c r="AO31" s="502"/>
      <c r="AP31" s="517" t="s">
        <v>311</v>
      </c>
      <c r="AQ31" s="517"/>
      <c r="AR31" s="517"/>
      <c r="AS31" s="517"/>
      <c r="AT31" s="517"/>
      <c r="AU31" s="517"/>
      <c r="AV31" s="292"/>
      <c r="AW31" s="292"/>
      <c r="AX31" s="292" t="s">
        <v>102</v>
      </c>
      <c r="AY31" s="292"/>
      <c r="AZ31" s="292"/>
      <c r="BA31" s="292"/>
      <c r="BB31" s="292" t="s">
        <v>97</v>
      </c>
      <c r="BC31" s="294"/>
      <c r="BE31" s="549" t="s">
        <v>135</v>
      </c>
      <c r="BF31" s="549"/>
      <c r="BG31" s="549"/>
      <c r="BH31" s="549"/>
      <c r="BI31" s="549"/>
      <c r="BJ31" s="549"/>
      <c r="BK31" s="501">
        <v>0.70833333333333337</v>
      </c>
      <c r="BL31" s="502"/>
      <c r="BM31" s="517" t="s">
        <v>311</v>
      </c>
      <c r="BN31" s="517"/>
      <c r="BO31" s="517"/>
      <c r="BP31" s="517"/>
      <c r="BQ31" s="517"/>
      <c r="BR31" s="517"/>
      <c r="BS31" s="292"/>
      <c r="BT31" s="292"/>
      <c r="BU31" s="292" t="s">
        <v>102</v>
      </c>
      <c r="BV31" s="292"/>
      <c r="BW31" s="292"/>
      <c r="BX31" s="292"/>
      <c r="BY31" s="292" t="s">
        <v>97</v>
      </c>
      <c r="BZ31" s="294"/>
      <c r="CA31" s="501">
        <v>0.70833333333333337</v>
      </c>
      <c r="CB31" s="502"/>
      <c r="CC31" s="517" t="s">
        <v>311</v>
      </c>
      <c r="CD31" s="517"/>
      <c r="CE31" s="517"/>
      <c r="CF31" s="517"/>
      <c r="CG31" s="517"/>
      <c r="CH31" s="517"/>
      <c r="CI31" s="292"/>
      <c r="CJ31" s="292"/>
      <c r="CK31" s="292" t="s">
        <v>102</v>
      </c>
      <c r="CL31" s="292"/>
      <c r="CM31" s="292"/>
      <c r="CN31" s="292"/>
      <c r="CO31" s="292" t="s">
        <v>97</v>
      </c>
      <c r="CP31" s="294"/>
      <c r="CQ31" s="881"/>
      <c r="CR31" s="882"/>
      <c r="CS31" s="882"/>
      <c r="CT31" s="882"/>
      <c r="CU31" s="882"/>
      <c r="CV31" s="882"/>
      <c r="CW31" s="882"/>
      <c r="CX31" s="882"/>
      <c r="CY31" s="882"/>
      <c r="CZ31" s="882"/>
      <c r="DA31" s="882"/>
      <c r="DB31" s="882"/>
      <c r="DC31" s="882"/>
      <c r="DD31" s="882"/>
      <c r="DE31" s="882"/>
      <c r="DF31" s="883"/>
    </row>
    <row r="32" spans="2:110" ht="15.75" customHeight="1">
      <c r="B32" s="521" t="s">
        <v>136</v>
      </c>
      <c r="C32" s="522"/>
      <c r="D32" s="522"/>
      <c r="E32" s="522"/>
      <c r="F32" s="522"/>
      <c r="G32" s="523"/>
      <c r="H32" s="501">
        <v>0.72222222222222221</v>
      </c>
      <c r="I32" s="502"/>
      <c r="J32" s="524" t="s">
        <v>312</v>
      </c>
      <c r="K32" s="524"/>
      <c r="L32" s="524"/>
      <c r="M32" s="486"/>
      <c r="N32" s="486"/>
      <c r="O32" s="486"/>
      <c r="P32" s="486"/>
      <c r="Q32" s="486"/>
      <c r="R32" s="58" t="s">
        <v>109</v>
      </c>
      <c r="S32" s="540"/>
      <c r="T32" s="541"/>
      <c r="U32" s="534" t="s">
        <v>110</v>
      </c>
      <c r="V32" s="534"/>
      <c r="W32" s="535"/>
      <c r="X32" s="501">
        <v>0.72222222222222221</v>
      </c>
      <c r="Y32" s="502"/>
      <c r="Z32" s="524" t="s">
        <v>312</v>
      </c>
      <c r="AA32" s="524"/>
      <c r="AB32" s="524"/>
      <c r="AC32" s="486"/>
      <c r="AD32" s="486"/>
      <c r="AE32" s="486"/>
      <c r="AF32" s="486"/>
      <c r="AG32" s="486"/>
      <c r="AH32" s="58" t="s">
        <v>109</v>
      </c>
      <c r="AI32" s="540"/>
      <c r="AJ32" s="541"/>
      <c r="AK32" s="534" t="s">
        <v>110</v>
      </c>
      <c r="AL32" s="534"/>
      <c r="AM32" s="535"/>
      <c r="AN32" s="501">
        <v>0.72222222222222221</v>
      </c>
      <c r="AO32" s="502"/>
      <c r="AP32" s="524" t="s">
        <v>312</v>
      </c>
      <c r="AQ32" s="524"/>
      <c r="AR32" s="524"/>
      <c r="AS32" s="486"/>
      <c r="AT32" s="486"/>
      <c r="AU32" s="486"/>
      <c r="AV32" s="486"/>
      <c r="AW32" s="486"/>
      <c r="AX32" s="58" t="s">
        <v>109</v>
      </c>
      <c r="AY32" s="540"/>
      <c r="AZ32" s="541"/>
      <c r="BA32" s="534" t="s">
        <v>110</v>
      </c>
      <c r="BB32" s="534"/>
      <c r="BC32" s="535"/>
      <c r="BE32" s="521" t="s">
        <v>136</v>
      </c>
      <c r="BF32" s="522"/>
      <c r="BG32" s="522"/>
      <c r="BH32" s="522"/>
      <c r="BI32" s="522"/>
      <c r="BJ32" s="523"/>
      <c r="BK32" s="501">
        <v>0.72222222222222221</v>
      </c>
      <c r="BL32" s="502"/>
      <c r="BM32" s="524" t="s">
        <v>312</v>
      </c>
      <c r="BN32" s="524"/>
      <c r="BO32" s="524"/>
      <c r="BP32" s="486"/>
      <c r="BQ32" s="486"/>
      <c r="BR32" s="486"/>
      <c r="BS32" s="486"/>
      <c r="BT32" s="486"/>
      <c r="BU32" s="58" t="s">
        <v>109</v>
      </c>
      <c r="BV32" s="540"/>
      <c r="BW32" s="541"/>
      <c r="BX32" s="534" t="s">
        <v>110</v>
      </c>
      <c r="BY32" s="534"/>
      <c r="BZ32" s="535"/>
      <c r="CA32" s="501">
        <v>0.72222222222222221</v>
      </c>
      <c r="CB32" s="502"/>
      <c r="CC32" s="524" t="s">
        <v>312</v>
      </c>
      <c r="CD32" s="524"/>
      <c r="CE32" s="524"/>
      <c r="CF32" s="486"/>
      <c r="CG32" s="486"/>
      <c r="CH32" s="486"/>
      <c r="CI32" s="486"/>
      <c r="CJ32" s="486"/>
      <c r="CK32" s="58" t="s">
        <v>109</v>
      </c>
      <c r="CL32" s="540"/>
      <c r="CM32" s="541"/>
      <c r="CN32" s="534" t="s">
        <v>110</v>
      </c>
      <c r="CO32" s="534"/>
      <c r="CP32" s="535"/>
      <c r="CQ32" s="884"/>
      <c r="CR32" s="885"/>
      <c r="CS32" s="885"/>
      <c r="CT32" s="885"/>
      <c r="CU32" s="885"/>
      <c r="CV32" s="885"/>
      <c r="CW32" s="885"/>
      <c r="CX32" s="885"/>
      <c r="CY32" s="885"/>
      <c r="CZ32" s="885"/>
      <c r="DA32" s="885"/>
      <c r="DB32" s="885"/>
      <c r="DC32" s="885"/>
      <c r="DD32" s="885"/>
      <c r="DE32" s="885"/>
      <c r="DF32" s="886"/>
    </row>
    <row r="33" spans="2:110" ht="16.5" customHeight="1">
      <c r="B33" s="549" t="s">
        <v>139</v>
      </c>
      <c r="C33" s="549"/>
      <c r="D33" s="549"/>
      <c r="E33" s="549"/>
      <c r="F33" s="549"/>
      <c r="G33" s="549"/>
      <c r="H33" s="501">
        <v>0.75</v>
      </c>
      <c r="I33" s="502"/>
      <c r="J33" s="569" t="s">
        <v>313</v>
      </c>
      <c r="K33" s="569"/>
      <c r="L33" s="569"/>
      <c r="M33" s="569"/>
      <c r="N33" s="569"/>
      <c r="O33" s="569"/>
      <c r="P33" s="569"/>
      <c r="Q33" s="569"/>
      <c r="R33" s="569"/>
      <c r="S33" s="569"/>
      <c r="T33" s="569"/>
      <c r="U33" s="569"/>
      <c r="V33" s="569"/>
      <c r="W33" s="570"/>
      <c r="X33" s="501">
        <v>0.75</v>
      </c>
      <c r="Y33" s="502"/>
      <c r="Z33" s="569" t="s">
        <v>313</v>
      </c>
      <c r="AA33" s="569"/>
      <c r="AB33" s="569"/>
      <c r="AC33" s="569"/>
      <c r="AD33" s="569"/>
      <c r="AE33" s="569"/>
      <c r="AF33" s="569"/>
      <c r="AG33" s="569"/>
      <c r="AH33" s="569"/>
      <c r="AI33" s="569"/>
      <c r="AJ33" s="569"/>
      <c r="AK33" s="569"/>
      <c r="AL33" s="569"/>
      <c r="AM33" s="570"/>
      <c r="AN33" s="501">
        <v>0.75</v>
      </c>
      <c r="AO33" s="502"/>
      <c r="AP33" s="569" t="s">
        <v>313</v>
      </c>
      <c r="AQ33" s="569"/>
      <c r="AR33" s="569"/>
      <c r="AS33" s="569"/>
      <c r="AT33" s="569"/>
      <c r="AU33" s="569"/>
      <c r="AV33" s="569"/>
      <c r="AW33" s="569"/>
      <c r="AX33" s="569"/>
      <c r="AY33" s="569"/>
      <c r="AZ33" s="569"/>
      <c r="BA33" s="569"/>
      <c r="BB33" s="569"/>
      <c r="BC33" s="570"/>
      <c r="BE33" s="549" t="s">
        <v>139</v>
      </c>
      <c r="BF33" s="549"/>
      <c r="BG33" s="549"/>
      <c r="BH33" s="549"/>
      <c r="BI33" s="549"/>
      <c r="BJ33" s="549"/>
      <c r="BK33" s="501">
        <v>0.75</v>
      </c>
      <c r="BL33" s="502"/>
      <c r="BM33" s="569" t="s">
        <v>313</v>
      </c>
      <c r="BN33" s="569"/>
      <c r="BO33" s="569"/>
      <c r="BP33" s="569"/>
      <c r="BQ33" s="569"/>
      <c r="BR33" s="569"/>
      <c r="BS33" s="569"/>
      <c r="BT33" s="569"/>
      <c r="BU33" s="569"/>
      <c r="BV33" s="569"/>
      <c r="BW33" s="569"/>
      <c r="BX33" s="569"/>
      <c r="BY33" s="569"/>
      <c r="BZ33" s="570"/>
      <c r="CA33" s="501">
        <v>0.75</v>
      </c>
      <c r="CB33" s="502"/>
      <c r="CC33" s="569" t="s">
        <v>313</v>
      </c>
      <c r="CD33" s="569"/>
      <c r="CE33" s="569"/>
      <c r="CF33" s="569"/>
      <c r="CG33" s="569"/>
      <c r="CH33" s="569"/>
      <c r="CI33" s="569"/>
      <c r="CJ33" s="569"/>
      <c r="CK33" s="569"/>
      <c r="CL33" s="569"/>
      <c r="CM33" s="569"/>
      <c r="CN33" s="569"/>
      <c r="CO33" s="569"/>
      <c r="CP33" s="570"/>
      <c r="CQ33" s="884"/>
      <c r="CR33" s="885"/>
      <c r="CS33" s="885"/>
      <c r="CT33" s="885"/>
      <c r="CU33" s="885"/>
      <c r="CV33" s="885"/>
      <c r="CW33" s="885"/>
      <c r="CX33" s="885"/>
      <c r="CY33" s="885"/>
      <c r="CZ33" s="885"/>
      <c r="DA33" s="885"/>
      <c r="DB33" s="885"/>
      <c r="DC33" s="885"/>
      <c r="DD33" s="885"/>
      <c r="DE33" s="885"/>
      <c r="DF33" s="886"/>
    </row>
    <row r="34" spans="2:110" ht="15" customHeight="1">
      <c r="B34" s="864" t="s">
        <v>140</v>
      </c>
      <c r="C34" s="865"/>
      <c r="D34" s="865"/>
      <c r="E34" s="865"/>
      <c r="F34" s="865"/>
      <c r="G34" s="866"/>
      <c r="H34" s="528"/>
      <c r="I34" s="529"/>
      <c r="J34" s="529"/>
      <c r="K34" s="529"/>
      <c r="L34" s="529"/>
      <c r="M34" s="529"/>
      <c r="N34" s="529"/>
      <c r="O34" s="529"/>
      <c r="P34" s="529"/>
      <c r="Q34" s="529"/>
      <c r="R34" s="529"/>
      <c r="S34" s="529"/>
      <c r="T34" s="529"/>
      <c r="U34" s="529"/>
      <c r="V34" s="529"/>
      <c r="W34" s="530"/>
      <c r="X34" s="528"/>
      <c r="Y34" s="529"/>
      <c r="Z34" s="529"/>
      <c r="AA34" s="529"/>
      <c r="AB34" s="529"/>
      <c r="AC34" s="529"/>
      <c r="AD34" s="529"/>
      <c r="AE34" s="529"/>
      <c r="AF34" s="529"/>
      <c r="AG34" s="529"/>
      <c r="AH34" s="529"/>
      <c r="AI34" s="529"/>
      <c r="AJ34" s="529"/>
      <c r="AK34" s="529"/>
      <c r="AL34" s="529"/>
      <c r="AM34" s="530"/>
      <c r="AN34" s="528"/>
      <c r="AO34" s="529"/>
      <c r="AP34" s="529"/>
      <c r="AQ34" s="529"/>
      <c r="AR34" s="529"/>
      <c r="AS34" s="529"/>
      <c r="AT34" s="529"/>
      <c r="AU34" s="529"/>
      <c r="AV34" s="529"/>
      <c r="AW34" s="529"/>
      <c r="AX34" s="529"/>
      <c r="AY34" s="529"/>
      <c r="AZ34" s="529"/>
      <c r="BA34" s="529"/>
      <c r="BB34" s="529"/>
      <c r="BC34" s="530"/>
      <c r="BE34" s="864" t="s">
        <v>140</v>
      </c>
      <c r="BF34" s="865"/>
      <c r="BG34" s="865"/>
      <c r="BH34" s="865"/>
      <c r="BI34" s="865"/>
      <c r="BJ34" s="866"/>
      <c r="BK34" s="528"/>
      <c r="BL34" s="529"/>
      <c r="BM34" s="529"/>
      <c r="BN34" s="529"/>
      <c r="BO34" s="529"/>
      <c r="BP34" s="529"/>
      <c r="BQ34" s="529"/>
      <c r="BR34" s="529"/>
      <c r="BS34" s="529"/>
      <c r="BT34" s="529"/>
      <c r="BU34" s="529"/>
      <c r="BV34" s="529"/>
      <c r="BW34" s="529"/>
      <c r="BX34" s="529"/>
      <c r="BY34" s="529"/>
      <c r="BZ34" s="530"/>
      <c r="CA34" s="528"/>
      <c r="CB34" s="529"/>
      <c r="CC34" s="529"/>
      <c r="CD34" s="529"/>
      <c r="CE34" s="529"/>
      <c r="CF34" s="529"/>
      <c r="CG34" s="529"/>
      <c r="CH34" s="529"/>
      <c r="CI34" s="529"/>
      <c r="CJ34" s="529"/>
      <c r="CK34" s="529"/>
      <c r="CL34" s="529"/>
      <c r="CM34" s="529"/>
      <c r="CN34" s="529"/>
      <c r="CO34" s="529"/>
      <c r="CP34" s="530"/>
      <c r="CQ34" s="884"/>
      <c r="CR34" s="885"/>
      <c r="CS34" s="885"/>
      <c r="CT34" s="885"/>
      <c r="CU34" s="885"/>
      <c r="CV34" s="885"/>
      <c r="CW34" s="885"/>
      <c r="CX34" s="885"/>
      <c r="CY34" s="885"/>
      <c r="CZ34" s="885"/>
      <c r="DA34" s="885"/>
      <c r="DB34" s="885"/>
      <c r="DC34" s="885"/>
      <c r="DD34" s="885"/>
      <c r="DE34" s="885"/>
      <c r="DF34" s="886"/>
    </row>
    <row r="35" spans="2:110" ht="15" customHeight="1">
      <c r="B35" s="867"/>
      <c r="C35" s="868"/>
      <c r="D35" s="868"/>
      <c r="E35" s="868"/>
      <c r="F35" s="868"/>
      <c r="G35" s="869"/>
      <c r="H35" s="528"/>
      <c r="I35" s="529"/>
      <c r="J35" s="529"/>
      <c r="K35" s="529"/>
      <c r="L35" s="529"/>
      <c r="M35" s="529"/>
      <c r="N35" s="529"/>
      <c r="O35" s="529"/>
      <c r="P35" s="529"/>
      <c r="Q35" s="529"/>
      <c r="R35" s="529"/>
      <c r="S35" s="529"/>
      <c r="T35" s="529"/>
      <c r="U35" s="529"/>
      <c r="V35" s="529"/>
      <c r="W35" s="530"/>
      <c r="X35" s="528"/>
      <c r="Y35" s="529"/>
      <c r="Z35" s="529"/>
      <c r="AA35" s="529"/>
      <c r="AB35" s="529"/>
      <c r="AC35" s="529"/>
      <c r="AD35" s="529"/>
      <c r="AE35" s="529"/>
      <c r="AF35" s="529"/>
      <c r="AG35" s="529"/>
      <c r="AH35" s="529"/>
      <c r="AI35" s="529"/>
      <c r="AJ35" s="529"/>
      <c r="AK35" s="529"/>
      <c r="AL35" s="529"/>
      <c r="AM35" s="530"/>
      <c r="AN35" s="528"/>
      <c r="AO35" s="529"/>
      <c r="AP35" s="529"/>
      <c r="AQ35" s="529"/>
      <c r="AR35" s="529"/>
      <c r="AS35" s="529"/>
      <c r="AT35" s="529"/>
      <c r="AU35" s="529"/>
      <c r="AV35" s="529"/>
      <c r="AW35" s="529"/>
      <c r="AX35" s="529"/>
      <c r="AY35" s="529"/>
      <c r="AZ35" s="529"/>
      <c r="BA35" s="529"/>
      <c r="BB35" s="529"/>
      <c r="BC35" s="530"/>
      <c r="BE35" s="867"/>
      <c r="BF35" s="868"/>
      <c r="BG35" s="868"/>
      <c r="BH35" s="868"/>
      <c r="BI35" s="868"/>
      <c r="BJ35" s="869"/>
      <c r="BK35" s="528"/>
      <c r="BL35" s="529"/>
      <c r="BM35" s="529"/>
      <c r="BN35" s="529"/>
      <c r="BO35" s="529"/>
      <c r="BP35" s="529"/>
      <c r="BQ35" s="529"/>
      <c r="BR35" s="529"/>
      <c r="BS35" s="529"/>
      <c r="BT35" s="529"/>
      <c r="BU35" s="529"/>
      <c r="BV35" s="529"/>
      <c r="BW35" s="529"/>
      <c r="BX35" s="529"/>
      <c r="BY35" s="529"/>
      <c r="BZ35" s="530"/>
      <c r="CA35" s="528"/>
      <c r="CB35" s="529"/>
      <c r="CC35" s="529"/>
      <c r="CD35" s="529"/>
      <c r="CE35" s="529"/>
      <c r="CF35" s="529"/>
      <c r="CG35" s="529"/>
      <c r="CH35" s="529"/>
      <c r="CI35" s="529"/>
      <c r="CJ35" s="529"/>
      <c r="CK35" s="529"/>
      <c r="CL35" s="529"/>
      <c r="CM35" s="529"/>
      <c r="CN35" s="529"/>
      <c r="CO35" s="529"/>
      <c r="CP35" s="530"/>
      <c r="CQ35" s="884"/>
      <c r="CR35" s="885"/>
      <c r="CS35" s="885"/>
      <c r="CT35" s="885"/>
      <c r="CU35" s="885"/>
      <c r="CV35" s="885"/>
      <c r="CW35" s="885"/>
      <c r="CX35" s="885"/>
      <c r="CY35" s="885"/>
      <c r="CZ35" s="885"/>
      <c r="DA35" s="885"/>
      <c r="DB35" s="885"/>
      <c r="DC35" s="885"/>
      <c r="DD35" s="885"/>
      <c r="DE35" s="885"/>
      <c r="DF35" s="886"/>
    </row>
    <row r="36" spans="2:110" ht="15" customHeight="1">
      <c r="B36" s="867"/>
      <c r="C36" s="868"/>
      <c r="D36" s="868"/>
      <c r="E36" s="868"/>
      <c r="F36" s="868"/>
      <c r="G36" s="869"/>
      <c r="H36" s="528"/>
      <c r="I36" s="529"/>
      <c r="J36" s="529"/>
      <c r="K36" s="529"/>
      <c r="L36" s="529"/>
      <c r="M36" s="529"/>
      <c r="N36" s="529"/>
      <c r="O36" s="529"/>
      <c r="P36" s="529"/>
      <c r="Q36" s="529"/>
      <c r="R36" s="529"/>
      <c r="S36" s="529"/>
      <c r="T36" s="529"/>
      <c r="U36" s="529"/>
      <c r="V36" s="529"/>
      <c r="W36" s="530"/>
      <c r="X36" s="528"/>
      <c r="Y36" s="529"/>
      <c r="Z36" s="529"/>
      <c r="AA36" s="529"/>
      <c r="AB36" s="529"/>
      <c r="AC36" s="529"/>
      <c r="AD36" s="529"/>
      <c r="AE36" s="529"/>
      <c r="AF36" s="529"/>
      <c r="AG36" s="529"/>
      <c r="AH36" s="529"/>
      <c r="AI36" s="529"/>
      <c r="AJ36" s="529"/>
      <c r="AK36" s="529"/>
      <c r="AL36" s="529"/>
      <c r="AM36" s="530"/>
      <c r="AN36" s="528"/>
      <c r="AO36" s="529"/>
      <c r="AP36" s="529"/>
      <c r="AQ36" s="529"/>
      <c r="AR36" s="529"/>
      <c r="AS36" s="529"/>
      <c r="AT36" s="529"/>
      <c r="AU36" s="529"/>
      <c r="AV36" s="529"/>
      <c r="AW36" s="529"/>
      <c r="AX36" s="529"/>
      <c r="AY36" s="529"/>
      <c r="AZ36" s="529"/>
      <c r="BA36" s="529"/>
      <c r="BB36" s="529"/>
      <c r="BC36" s="530"/>
      <c r="BE36" s="867"/>
      <c r="BF36" s="868"/>
      <c r="BG36" s="868"/>
      <c r="BH36" s="868"/>
      <c r="BI36" s="868"/>
      <c r="BJ36" s="869"/>
      <c r="BK36" s="528"/>
      <c r="BL36" s="529"/>
      <c r="BM36" s="529"/>
      <c r="BN36" s="529"/>
      <c r="BO36" s="529"/>
      <c r="BP36" s="529"/>
      <c r="BQ36" s="529"/>
      <c r="BR36" s="529"/>
      <c r="BS36" s="529"/>
      <c r="BT36" s="529"/>
      <c r="BU36" s="529"/>
      <c r="BV36" s="529"/>
      <c r="BW36" s="529"/>
      <c r="BX36" s="529"/>
      <c r="BY36" s="529"/>
      <c r="BZ36" s="530"/>
      <c r="CA36" s="528"/>
      <c r="CB36" s="529"/>
      <c r="CC36" s="529"/>
      <c r="CD36" s="529"/>
      <c r="CE36" s="529"/>
      <c r="CF36" s="529"/>
      <c r="CG36" s="529"/>
      <c r="CH36" s="529"/>
      <c r="CI36" s="529"/>
      <c r="CJ36" s="529"/>
      <c r="CK36" s="529"/>
      <c r="CL36" s="529"/>
      <c r="CM36" s="529"/>
      <c r="CN36" s="529"/>
      <c r="CO36" s="529"/>
      <c r="CP36" s="530"/>
      <c r="CQ36" s="884"/>
      <c r="CR36" s="885"/>
      <c r="CS36" s="885"/>
      <c r="CT36" s="885"/>
      <c r="CU36" s="885"/>
      <c r="CV36" s="885"/>
      <c r="CW36" s="885"/>
      <c r="CX36" s="885"/>
      <c r="CY36" s="885"/>
      <c r="CZ36" s="885"/>
      <c r="DA36" s="885"/>
      <c r="DB36" s="885"/>
      <c r="DC36" s="885"/>
      <c r="DD36" s="885"/>
      <c r="DE36" s="885"/>
      <c r="DF36" s="886"/>
    </row>
    <row r="37" spans="2:110" ht="15" customHeight="1">
      <c r="B37" s="867"/>
      <c r="C37" s="868"/>
      <c r="D37" s="868"/>
      <c r="E37" s="868"/>
      <c r="F37" s="868"/>
      <c r="G37" s="869"/>
      <c r="H37" s="618"/>
      <c r="I37" s="619"/>
      <c r="J37" s="619"/>
      <c r="K37" s="619"/>
      <c r="L37" s="619"/>
      <c r="M37" s="619"/>
      <c r="N37" s="619"/>
      <c r="O37" s="619"/>
      <c r="P37" s="619"/>
      <c r="Q37" s="619"/>
      <c r="R37" s="619"/>
      <c r="S37" s="619"/>
      <c r="T37" s="619"/>
      <c r="U37" s="619"/>
      <c r="V37" s="619"/>
      <c r="W37" s="620"/>
      <c r="X37" s="618"/>
      <c r="Y37" s="619"/>
      <c r="Z37" s="619"/>
      <c r="AA37" s="619"/>
      <c r="AB37" s="619"/>
      <c r="AC37" s="619"/>
      <c r="AD37" s="619"/>
      <c r="AE37" s="619"/>
      <c r="AF37" s="619"/>
      <c r="AG37" s="619"/>
      <c r="AH37" s="619"/>
      <c r="AI37" s="619"/>
      <c r="AJ37" s="619"/>
      <c r="AK37" s="619"/>
      <c r="AL37" s="619"/>
      <c r="AM37" s="620"/>
      <c r="AN37" s="618"/>
      <c r="AO37" s="619"/>
      <c r="AP37" s="619"/>
      <c r="AQ37" s="619"/>
      <c r="AR37" s="619"/>
      <c r="AS37" s="619"/>
      <c r="AT37" s="619"/>
      <c r="AU37" s="619"/>
      <c r="AV37" s="619"/>
      <c r="AW37" s="619"/>
      <c r="AX37" s="619"/>
      <c r="AY37" s="619"/>
      <c r="AZ37" s="619"/>
      <c r="BA37" s="619"/>
      <c r="BB37" s="619"/>
      <c r="BC37" s="620"/>
      <c r="BE37" s="867"/>
      <c r="BF37" s="868"/>
      <c r="BG37" s="868"/>
      <c r="BH37" s="868"/>
      <c r="BI37" s="868"/>
      <c r="BJ37" s="869"/>
      <c r="BK37" s="618"/>
      <c r="BL37" s="619"/>
      <c r="BM37" s="619"/>
      <c r="BN37" s="619"/>
      <c r="BO37" s="619"/>
      <c r="BP37" s="619"/>
      <c r="BQ37" s="619"/>
      <c r="BR37" s="619"/>
      <c r="BS37" s="619"/>
      <c r="BT37" s="619"/>
      <c r="BU37" s="619"/>
      <c r="BV37" s="619"/>
      <c r="BW37" s="619"/>
      <c r="BX37" s="619"/>
      <c r="BY37" s="619"/>
      <c r="BZ37" s="620"/>
      <c r="CA37" s="618"/>
      <c r="CB37" s="619"/>
      <c r="CC37" s="619"/>
      <c r="CD37" s="619"/>
      <c r="CE37" s="619"/>
      <c r="CF37" s="619"/>
      <c r="CG37" s="619"/>
      <c r="CH37" s="619"/>
      <c r="CI37" s="619"/>
      <c r="CJ37" s="619"/>
      <c r="CK37" s="619"/>
      <c r="CL37" s="619"/>
      <c r="CM37" s="619"/>
      <c r="CN37" s="619"/>
      <c r="CO37" s="619"/>
      <c r="CP37" s="620"/>
      <c r="CQ37" s="884"/>
      <c r="CR37" s="885"/>
      <c r="CS37" s="885"/>
      <c r="CT37" s="885"/>
      <c r="CU37" s="885"/>
      <c r="CV37" s="885"/>
      <c r="CW37" s="885"/>
      <c r="CX37" s="885"/>
      <c r="CY37" s="885"/>
      <c r="CZ37" s="885"/>
      <c r="DA37" s="885"/>
      <c r="DB37" s="885"/>
      <c r="DC37" s="885"/>
      <c r="DD37" s="885"/>
      <c r="DE37" s="885"/>
      <c r="DF37" s="886"/>
    </row>
    <row r="38" spans="2:110" ht="15" customHeight="1">
      <c r="B38" s="870"/>
      <c r="C38" s="871"/>
      <c r="D38" s="871"/>
      <c r="E38" s="871"/>
      <c r="F38" s="871"/>
      <c r="G38" s="872"/>
      <c r="H38" s="536" t="s">
        <v>228</v>
      </c>
      <c r="I38" s="537"/>
      <c r="J38" s="537"/>
      <c r="K38" s="537"/>
      <c r="L38" s="537"/>
      <c r="M38" s="538"/>
      <c r="N38" s="538"/>
      <c r="O38" s="538"/>
      <c r="P38" s="538"/>
      <c r="Q38" s="538"/>
      <c r="R38" s="538"/>
      <c r="S38" s="538"/>
      <c r="T38" s="538"/>
      <c r="U38" s="538"/>
      <c r="V38" s="538"/>
      <c r="W38" s="539"/>
      <c r="X38" s="536" t="s">
        <v>228</v>
      </c>
      <c r="Y38" s="537"/>
      <c r="Z38" s="537"/>
      <c r="AA38" s="537"/>
      <c r="AB38" s="537"/>
      <c r="AC38" s="538"/>
      <c r="AD38" s="538"/>
      <c r="AE38" s="538"/>
      <c r="AF38" s="538"/>
      <c r="AG38" s="538"/>
      <c r="AH38" s="538"/>
      <c r="AI38" s="538"/>
      <c r="AJ38" s="538"/>
      <c r="AK38" s="538"/>
      <c r="AL38" s="538"/>
      <c r="AM38" s="539"/>
      <c r="AN38" s="536" t="s">
        <v>228</v>
      </c>
      <c r="AO38" s="537"/>
      <c r="AP38" s="537"/>
      <c r="AQ38" s="537"/>
      <c r="AR38" s="537"/>
      <c r="AS38" s="538"/>
      <c r="AT38" s="538"/>
      <c r="AU38" s="538"/>
      <c r="AV38" s="538"/>
      <c r="AW38" s="538"/>
      <c r="AX38" s="538"/>
      <c r="AY38" s="538"/>
      <c r="AZ38" s="538"/>
      <c r="BA38" s="538"/>
      <c r="BB38" s="538"/>
      <c r="BC38" s="539"/>
      <c r="BE38" s="870"/>
      <c r="BF38" s="871"/>
      <c r="BG38" s="871"/>
      <c r="BH38" s="871"/>
      <c r="BI38" s="871"/>
      <c r="BJ38" s="872"/>
      <c r="BK38" s="536" t="s">
        <v>228</v>
      </c>
      <c r="BL38" s="537"/>
      <c r="BM38" s="537"/>
      <c r="BN38" s="537"/>
      <c r="BO38" s="537"/>
      <c r="BP38" s="538"/>
      <c r="BQ38" s="538"/>
      <c r="BR38" s="538"/>
      <c r="BS38" s="538"/>
      <c r="BT38" s="538"/>
      <c r="BU38" s="538"/>
      <c r="BV38" s="538"/>
      <c r="BW38" s="538"/>
      <c r="BX38" s="538"/>
      <c r="BY38" s="538"/>
      <c r="BZ38" s="539"/>
      <c r="CA38" s="536" t="s">
        <v>228</v>
      </c>
      <c r="CB38" s="537"/>
      <c r="CC38" s="537"/>
      <c r="CD38" s="537"/>
      <c r="CE38" s="537"/>
      <c r="CF38" s="538"/>
      <c r="CG38" s="538"/>
      <c r="CH38" s="538"/>
      <c r="CI38" s="538"/>
      <c r="CJ38" s="538"/>
      <c r="CK38" s="538"/>
      <c r="CL38" s="538"/>
      <c r="CM38" s="538"/>
      <c r="CN38" s="538"/>
      <c r="CO38" s="538"/>
      <c r="CP38" s="539"/>
      <c r="CQ38" s="884"/>
      <c r="CR38" s="885"/>
      <c r="CS38" s="885"/>
      <c r="CT38" s="885"/>
      <c r="CU38" s="885"/>
      <c r="CV38" s="885"/>
      <c r="CW38" s="885"/>
      <c r="CX38" s="885"/>
      <c r="CY38" s="885"/>
      <c r="CZ38" s="885"/>
      <c r="DA38" s="885"/>
      <c r="DB38" s="885"/>
      <c r="DC38" s="885"/>
      <c r="DD38" s="885"/>
      <c r="DE38" s="885"/>
      <c r="DF38" s="886"/>
    </row>
    <row r="39" spans="2:110" ht="16.5" customHeight="1">
      <c r="B39" s="440" t="s">
        <v>144</v>
      </c>
      <c r="C39" s="441"/>
      <c r="D39" s="441"/>
      <c r="E39" s="441"/>
      <c r="F39" s="441"/>
      <c r="G39" s="442"/>
      <c r="H39" s="616"/>
      <c r="I39" s="519"/>
      <c r="J39" s="519"/>
      <c r="K39" s="519"/>
      <c r="L39" s="519"/>
      <c r="M39" s="519"/>
      <c r="N39" s="519"/>
      <c r="O39" s="519"/>
      <c r="P39" s="519"/>
      <c r="Q39" s="519"/>
      <c r="R39" s="519"/>
      <c r="S39" s="519"/>
      <c r="T39" s="519"/>
      <c r="U39" s="519"/>
      <c r="V39" s="519"/>
      <c r="W39" s="617"/>
      <c r="X39" s="616"/>
      <c r="Y39" s="519"/>
      <c r="Z39" s="519"/>
      <c r="AA39" s="519"/>
      <c r="AB39" s="519"/>
      <c r="AC39" s="519"/>
      <c r="AD39" s="519"/>
      <c r="AE39" s="519"/>
      <c r="AF39" s="519"/>
      <c r="AG39" s="519"/>
      <c r="AH39" s="519"/>
      <c r="AI39" s="519"/>
      <c r="AJ39" s="519"/>
      <c r="AK39" s="519"/>
      <c r="AL39" s="519"/>
      <c r="AM39" s="617"/>
      <c r="AN39" s="616"/>
      <c r="AO39" s="519"/>
      <c r="AP39" s="519"/>
      <c r="AQ39" s="519"/>
      <c r="AR39" s="519"/>
      <c r="AS39" s="519"/>
      <c r="AT39" s="519"/>
      <c r="AU39" s="519"/>
      <c r="AV39" s="519"/>
      <c r="AW39" s="519"/>
      <c r="AX39" s="519"/>
      <c r="AY39" s="519"/>
      <c r="AZ39" s="519"/>
      <c r="BA39" s="519"/>
      <c r="BB39" s="519"/>
      <c r="BC39" s="617"/>
      <c r="BE39" s="440" t="s">
        <v>144</v>
      </c>
      <c r="BF39" s="441"/>
      <c r="BG39" s="441"/>
      <c r="BH39" s="441"/>
      <c r="BI39" s="441"/>
      <c r="BJ39" s="442"/>
      <c r="BK39" s="616"/>
      <c r="BL39" s="519"/>
      <c r="BM39" s="519"/>
      <c r="BN39" s="519"/>
      <c r="BO39" s="519"/>
      <c r="BP39" s="519"/>
      <c r="BQ39" s="519"/>
      <c r="BR39" s="519"/>
      <c r="BS39" s="519"/>
      <c r="BT39" s="519"/>
      <c r="BU39" s="519"/>
      <c r="BV39" s="519"/>
      <c r="BW39" s="519"/>
      <c r="BX39" s="519"/>
      <c r="BY39" s="519"/>
      <c r="BZ39" s="617"/>
      <c r="CA39" s="616"/>
      <c r="CB39" s="519"/>
      <c r="CC39" s="519"/>
      <c r="CD39" s="519"/>
      <c r="CE39" s="519"/>
      <c r="CF39" s="519"/>
      <c r="CG39" s="519"/>
      <c r="CH39" s="519"/>
      <c r="CI39" s="519"/>
      <c r="CJ39" s="519"/>
      <c r="CK39" s="519"/>
      <c r="CL39" s="519"/>
      <c r="CM39" s="519"/>
      <c r="CN39" s="519"/>
      <c r="CO39" s="519"/>
      <c r="CP39" s="617"/>
      <c r="CQ39" s="884"/>
      <c r="CR39" s="885"/>
      <c r="CS39" s="885"/>
      <c r="CT39" s="885"/>
      <c r="CU39" s="885"/>
      <c r="CV39" s="885"/>
      <c r="CW39" s="885"/>
      <c r="CX39" s="885"/>
      <c r="CY39" s="885"/>
      <c r="CZ39" s="885"/>
      <c r="DA39" s="885"/>
      <c r="DB39" s="885"/>
      <c r="DC39" s="885"/>
      <c r="DD39" s="885"/>
      <c r="DE39" s="885"/>
      <c r="DF39" s="886"/>
    </row>
    <row r="40" spans="2:110" ht="16.5" customHeight="1">
      <c r="B40" s="549" t="s">
        <v>145</v>
      </c>
      <c r="C40" s="549"/>
      <c r="D40" s="549"/>
      <c r="E40" s="549"/>
      <c r="F40" s="549"/>
      <c r="G40" s="549"/>
      <c r="H40" s="501">
        <v>0.91666666666666663</v>
      </c>
      <c r="I40" s="502"/>
      <c r="J40" s="571" t="s">
        <v>314</v>
      </c>
      <c r="K40" s="571"/>
      <c r="L40" s="571"/>
      <c r="M40" s="571"/>
      <c r="N40" s="571"/>
      <c r="O40" s="571"/>
      <c r="P40" s="571"/>
      <c r="Q40" s="571"/>
      <c r="R40" s="571"/>
      <c r="S40" s="571"/>
      <c r="T40" s="571"/>
      <c r="U40" s="571"/>
      <c r="V40" s="571"/>
      <c r="W40" s="572"/>
      <c r="X40" s="501">
        <v>0.91666666666666663</v>
      </c>
      <c r="Y40" s="502"/>
      <c r="Z40" s="571" t="s">
        <v>314</v>
      </c>
      <c r="AA40" s="571"/>
      <c r="AB40" s="571"/>
      <c r="AC40" s="571"/>
      <c r="AD40" s="571"/>
      <c r="AE40" s="571"/>
      <c r="AF40" s="571"/>
      <c r="AG40" s="571"/>
      <c r="AH40" s="571"/>
      <c r="AI40" s="571"/>
      <c r="AJ40" s="571"/>
      <c r="AK40" s="571"/>
      <c r="AL40" s="571"/>
      <c r="AM40" s="572"/>
      <c r="AN40" s="501">
        <v>0.91666666666666663</v>
      </c>
      <c r="AO40" s="502"/>
      <c r="AP40" s="571" t="s">
        <v>314</v>
      </c>
      <c r="AQ40" s="571"/>
      <c r="AR40" s="571"/>
      <c r="AS40" s="571"/>
      <c r="AT40" s="571"/>
      <c r="AU40" s="571"/>
      <c r="AV40" s="571"/>
      <c r="AW40" s="571"/>
      <c r="AX40" s="571"/>
      <c r="AY40" s="571"/>
      <c r="AZ40" s="571"/>
      <c r="BA40" s="571"/>
      <c r="BB40" s="571"/>
      <c r="BC40" s="572"/>
      <c r="BE40" s="549" t="s">
        <v>145</v>
      </c>
      <c r="BF40" s="549"/>
      <c r="BG40" s="549"/>
      <c r="BH40" s="549"/>
      <c r="BI40" s="549"/>
      <c r="BJ40" s="549"/>
      <c r="BK40" s="501">
        <v>0.91666666666666663</v>
      </c>
      <c r="BL40" s="502"/>
      <c r="BM40" s="571" t="s">
        <v>314</v>
      </c>
      <c r="BN40" s="571"/>
      <c r="BO40" s="571"/>
      <c r="BP40" s="571"/>
      <c r="BQ40" s="571"/>
      <c r="BR40" s="571"/>
      <c r="BS40" s="571"/>
      <c r="BT40" s="571"/>
      <c r="BU40" s="571"/>
      <c r="BV40" s="571"/>
      <c r="BW40" s="571"/>
      <c r="BX40" s="571"/>
      <c r="BY40" s="571"/>
      <c r="BZ40" s="572"/>
      <c r="CA40" s="501">
        <v>0.91666666666666663</v>
      </c>
      <c r="CB40" s="502"/>
      <c r="CC40" s="571" t="s">
        <v>314</v>
      </c>
      <c r="CD40" s="571"/>
      <c r="CE40" s="571"/>
      <c r="CF40" s="571"/>
      <c r="CG40" s="571"/>
      <c r="CH40" s="571"/>
      <c r="CI40" s="571"/>
      <c r="CJ40" s="571"/>
      <c r="CK40" s="571"/>
      <c r="CL40" s="571"/>
      <c r="CM40" s="571"/>
      <c r="CN40" s="571"/>
      <c r="CO40" s="571"/>
      <c r="CP40" s="572"/>
      <c r="CQ40" s="887"/>
      <c r="CR40" s="888"/>
      <c r="CS40" s="888"/>
      <c r="CT40" s="888"/>
      <c r="CU40" s="888"/>
      <c r="CV40" s="888"/>
      <c r="CW40" s="888"/>
      <c r="CX40" s="888"/>
      <c r="CY40" s="888"/>
      <c r="CZ40" s="888"/>
      <c r="DA40" s="888"/>
      <c r="DB40" s="888"/>
      <c r="DC40" s="888"/>
      <c r="DD40" s="888"/>
      <c r="DE40" s="888"/>
      <c r="DF40" s="889"/>
    </row>
    <row r="41" spans="2:110" ht="6" customHeight="1"/>
  </sheetData>
  <sheetProtection sheet="1" objects="1" scenarios="1"/>
  <mergeCells count="434">
    <mergeCell ref="BE2:BP2"/>
    <mergeCell ref="BE1:DF1"/>
    <mergeCell ref="BE7:BJ9"/>
    <mergeCell ref="BK7:BN7"/>
    <mergeCell ref="BO7:BU7"/>
    <mergeCell ref="BV7:CB7"/>
    <mergeCell ref="CC7:CI7"/>
    <mergeCell ref="CJ7:CP7"/>
    <mergeCell ref="CQ7:CW7"/>
    <mergeCell ref="CX7:DF7"/>
    <mergeCell ref="BK8:BN8"/>
    <mergeCell ref="BO8:BU8"/>
    <mergeCell ref="BV8:CB8"/>
    <mergeCell ref="CC8:CI8"/>
    <mergeCell ref="CJ8:CP8"/>
    <mergeCell ref="CQ8:CW8"/>
    <mergeCell ref="CX8:DF8"/>
    <mergeCell ref="BK9:BN9"/>
    <mergeCell ref="BO9:BU9"/>
    <mergeCell ref="BV9:CB9"/>
    <mergeCell ref="CC9:CI9"/>
    <mergeCell ref="CJ9:CP9"/>
    <mergeCell ref="CQ9:CW9"/>
    <mergeCell ref="CX9:DF9"/>
    <mergeCell ref="BE3:BN3"/>
    <mergeCell ref="BO3:CI3"/>
    <mergeCell ref="CJ3:CP3"/>
    <mergeCell ref="CQ3:DF3"/>
    <mergeCell ref="BE4:BN4"/>
    <mergeCell ref="BO4:DF4"/>
    <mergeCell ref="BE5:BN6"/>
    <mergeCell ref="BO5:CI5"/>
    <mergeCell ref="CJ5:CW5"/>
    <mergeCell ref="CX5:DF6"/>
    <mergeCell ref="BO6:BU6"/>
    <mergeCell ref="BV6:CB6"/>
    <mergeCell ref="CC6:CI6"/>
    <mergeCell ref="CJ6:CP6"/>
    <mergeCell ref="CQ6:CW6"/>
    <mergeCell ref="BE39:BJ39"/>
    <mergeCell ref="BK39:BZ39"/>
    <mergeCell ref="CA39:CP39"/>
    <mergeCell ref="BE40:BJ40"/>
    <mergeCell ref="BK40:BL40"/>
    <mergeCell ref="BM40:BZ40"/>
    <mergeCell ref="CA40:CB40"/>
    <mergeCell ref="CC40:CP40"/>
    <mergeCell ref="CQ31:DF40"/>
    <mergeCell ref="BE34:BJ38"/>
    <mergeCell ref="BK34:BZ34"/>
    <mergeCell ref="CA34:CP34"/>
    <mergeCell ref="BK35:BZ35"/>
    <mergeCell ref="CA35:CP35"/>
    <mergeCell ref="BK36:BZ36"/>
    <mergeCell ref="CA36:CP36"/>
    <mergeCell ref="BK37:BZ37"/>
    <mergeCell ref="CA37:CP37"/>
    <mergeCell ref="BK38:BO38"/>
    <mergeCell ref="BP38:BZ38"/>
    <mergeCell ref="CA38:CE38"/>
    <mergeCell ref="CF38:CP38"/>
    <mergeCell ref="BE33:BJ33"/>
    <mergeCell ref="BK33:BL33"/>
    <mergeCell ref="BM33:BZ33"/>
    <mergeCell ref="CA33:CB33"/>
    <mergeCell ref="CC33:CP33"/>
    <mergeCell ref="BE31:BJ31"/>
    <mergeCell ref="BK31:BL31"/>
    <mergeCell ref="BM31:BR31"/>
    <mergeCell ref="CA31:CB31"/>
    <mergeCell ref="CC31:CH31"/>
    <mergeCell ref="BE32:BJ32"/>
    <mergeCell ref="BK32:BL32"/>
    <mergeCell ref="BM32:BO32"/>
    <mergeCell ref="BP32:BT32"/>
    <mergeCell ref="BV32:BW32"/>
    <mergeCell ref="BX32:BZ32"/>
    <mergeCell ref="CA32:CB32"/>
    <mergeCell ref="CC32:CE32"/>
    <mergeCell ref="CF32:CJ32"/>
    <mergeCell ref="CL32:CM32"/>
    <mergeCell ref="CN32:CP32"/>
    <mergeCell ref="BE25:BJ30"/>
    <mergeCell ref="BK25:BZ25"/>
    <mergeCell ref="CA25:CP25"/>
    <mergeCell ref="CQ25:DF25"/>
    <mergeCell ref="BK26:BZ26"/>
    <mergeCell ref="CA26:CP26"/>
    <mergeCell ref="CQ26:DF26"/>
    <mergeCell ref="BK27:BZ27"/>
    <mergeCell ref="CA27:CP27"/>
    <mergeCell ref="CQ27:DF27"/>
    <mergeCell ref="BK28:BZ28"/>
    <mergeCell ref="CA28:CP28"/>
    <mergeCell ref="CQ28:DF28"/>
    <mergeCell ref="BK29:BZ29"/>
    <mergeCell ref="CA29:CP29"/>
    <mergeCell ref="CQ29:DF29"/>
    <mergeCell ref="BK30:BO30"/>
    <mergeCell ref="BP30:BZ30"/>
    <mergeCell ref="CA30:CE30"/>
    <mergeCell ref="CF30:CP30"/>
    <mergeCell ref="CQ30:CU30"/>
    <mergeCell ref="CV30:DF30"/>
    <mergeCell ref="BP23:BZ23"/>
    <mergeCell ref="CA23:CE23"/>
    <mergeCell ref="CF23:CP23"/>
    <mergeCell ref="CQ23:CU23"/>
    <mergeCell ref="CV23:DF23"/>
    <mergeCell ref="BE24:BJ24"/>
    <mergeCell ref="BK24:BL24"/>
    <mergeCell ref="BM24:BO24"/>
    <mergeCell ref="BP24:BT24"/>
    <mergeCell ref="BV24:BW24"/>
    <mergeCell ref="BX24:BZ24"/>
    <mergeCell ref="CA24:CB24"/>
    <mergeCell ref="CC24:CE24"/>
    <mergeCell ref="CF24:CJ24"/>
    <mergeCell ref="CL24:CM24"/>
    <mergeCell ref="CN24:CP24"/>
    <mergeCell ref="CQ24:CR24"/>
    <mergeCell ref="CS24:CU24"/>
    <mergeCell ref="CV24:CZ24"/>
    <mergeCell ref="DB24:DC24"/>
    <mergeCell ref="DD24:DF24"/>
    <mergeCell ref="BE17:BJ17"/>
    <mergeCell ref="BK17:BL17"/>
    <mergeCell ref="BM17:BZ17"/>
    <mergeCell ref="CA17:CB17"/>
    <mergeCell ref="CC17:CP17"/>
    <mergeCell ref="CQ17:CR17"/>
    <mergeCell ref="CS17:DF17"/>
    <mergeCell ref="BE18:BJ23"/>
    <mergeCell ref="BK18:BZ18"/>
    <mergeCell ref="CA18:CP18"/>
    <mergeCell ref="CQ18:DF18"/>
    <mergeCell ref="BK19:BZ19"/>
    <mergeCell ref="CA19:CP19"/>
    <mergeCell ref="CQ19:DF19"/>
    <mergeCell ref="BK20:BZ20"/>
    <mergeCell ref="CA20:CP20"/>
    <mergeCell ref="CQ20:DF20"/>
    <mergeCell ref="BK21:BZ21"/>
    <mergeCell ref="CA21:CP21"/>
    <mergeCell ref="CQ21:DF21"/>
    <mergeCell ref="BK22:BZ22"/>
    <mergeCell ref="CA22:CP22"/>
    <mergeCell ref="CQ22:DF22"/>
    <mergeCell ref="BK23:BO23"/>
    <mergeCell ref="BE15:BJ15"/>
    <mergeCell ref="BK15:BL15"/>
    <mergeCell ref="BM15:BZ15"/>
    <mergeCell ref="CA15:CB15"/>
    <mergeCell ref="CC15:CP15"/>
    <mergeCell ref="CQ15:CR15"/>
    <mergeCell ref="CS15:DF15"/>
    <mergeCell ref="BE16:BJ16"/>
    <mergeCell ref="BK16:BL16"/>
    <mergeCell ref="BM16:BO16"/>
    <mergeCell ref="BP16:BT16"/>
    <mergeCell ref="BV16:BW16"/>
    <mergeCell ref="BX16:BZ16"/>
    <mergeCell ref="CA16:CB16"/>
    <mergeCell ref="CC16:CE16"/>
    <mergeCell ref="CF16:CJ16"/>
    <mergeCell ref="CL16:CM16"/>
    <mergeCell ref="CN16:CP16"/>
    <mergeCell ref="CQ16:CR16"/>
    <mergeCell ref="CS16:CU16"/>
    <mergeCell ref="CV16:CZ16"/>
    <mergeCell ref="DB16:DC16"/>
    <mergeCell ref="DD16:DF16"/>
    <mergeCell ref="BE13:BJ13"/>
    <mergeCell ref="BK13:BL13"/>
    <mergeCell ref="BM13:BZ13"/>
    <mergeCell ref="CA13:CB13"/>
    <mergeCell ref="CC13:CP13"/>
    <mergeCell ref="CQ13:CR13"/>
    <mergeCell ref="CS13:DF13"/>
    <mergeCell ref="BE14:BJ14"/>
    <mergeCell ref="BK14:BL14"/>
    <mergeCell ref="BM14:BR14"/>
    <mergeCell ref="CA14:CB14"/>
    <mergeCell ref="CC14:CH14"/>
    <mergeCell ref="CQ14:CR14"/>
    <mergeCell ref="CS14:CX14"/>
    <mergeCell ref="BE11:BJ12"/>
    <mergeCell ref="BK11:BZ11"/>
    <mergeCell ref="CA11:CP11"/>
    <mergeCell ref="CQ11:DF11"/>
    <mergeCell ref="BN12:BO12"/>
    <mergeCell ref="BP12:BQ12"/>
    <mergeCell ref="BR12:BS12"/>
    <mergeCell ref="BT12:BU12"/>
    <mergeCell ref="BV12:BW12"/>
    <mergeCell ref="BX12:BZ12"/>
    <mergeCell ref="CD12:CE12"/>
    <mergeCell ref="CF12:CG12"/>
    <mergeCell ref="CH12:CI12"/>
    <mergeCell ref="CJ12:CK12"/>
    <mergeCell ref="CL12:CM12"/>
    <mergeCell ref="CN12:CP12"/>
    <mergeCell ref="CT12:CU12"/>
    <mergeCell ref="CV12:CW12"/>
    <mergeCell ref="CX12:CY12"/>
    <mergeCell ref="CZ12:DA12"/>
    <mergeCell ref="DB12:DC12"/>
    <mergeCell ref="DD12:DF12"/>
    <mergeCell ref="J13:W13"/>
    <mergeCell ref="J14:O14"/>
    <mergeCell ref="X40:Y40"/>
    <mergeCell ref="Z40:AM40"/>
    <mergeCell ref="B31:G31"/>
    <mergeCell ref="X27:AM27"/>
    <mergeCell ref="B24:G24"/>
    <mergeCell ref="M24:Q24"/>
    <mergeCell ref="S24:T24"/>
    <mergeCell ref="U24:W24"/>
    <mergeCell ref="B18:G23"/>
    <mergeCell ref="H18:W18"/>
    <mergeCell ref="X18:AM18"/>
    <mergeCell ref="H24:I24"/>
    <mergeCell ref="J24:L24"/>
    <mergeCell ref="J31:O31"/>
    <mergeCell ref="X24:Y24"/>
    <mergeCell ref="Z24:AB24"/>
    <mergeCell ref="X31:Y31"/>
    <mergeCell ref="Z31:AE31"/>
    <mergeCell ref="B39:G39"/>
    <mergeCell ref="H39:W39"/>
    <mergeCell ref="X39:AM39"/>
    <mergeCell ref="B40:G40"/>
    <mergeCell ref="AN8:AT8"/>
    <mergeCell ref="AU8:BC8"/>
    <mergeCell ref="AS32:AW32"/>
    <mergeCell ref="AY32:AZ32"/>
    <mergeCell ref="BA32:BC32"/>
    <mergeCell ref="AS24:AW24"/>
    <mergeCell ref="AY24:AZ24"/>
    <mergeCell ref="B7:G9"/>
    <mergeCell ref="H7:K7"/>
    <mergeCell ref="L7:R7"/>
    <mergeCell ref="S7:Y7"/>
    <mergeCell ref="Z7:AF7"/>
    <mergeCell ref="AG7:AM7"/>
    <mergeCell ref="H9:K9"/>
    <mergeCell ref="L9:R9"/>
    <mergeCell ref="S9:Y9"/>
    <mergeCell ref="Z9:AF9"/>
    <mergeCell ref="AG9:AM9"/>
    <mergeCell ref="H8:K8"/>
    <mergeCell ref="L8:R8"/>
    <mergeCell ref="S8:Y8"/>
    <mergeCell ref="Z8:AF8"/>
    <mergeCell ref="AG8:AM8"/>
    <mergeCell ref="J32:L32"/>
    <mergeCell ref="L5:AF5"/>
    <mergeCell ref="AG5:AT5"/>
    <mergeCell ref="AU5:BC6"/>
    <mergeCell ref="L6:R6"/>
    <mergeCell ref="S6:Y6"/>
    <mergeCell ref="Z6:AF6"/>
    <mergeCell ref="AG6:AM6"/>
    <mergeCell ref="AN6:AT6"/>
    <mergeCell ref="AN7:AT7"/>
    <mergeCell ref="AU7:BC7"/>
    <mergeCell ref="L3:AF3"/>
    <mergeCell ref="AG3:AM3"/>
    <mergeCell ref="AN3:BC3"/>
    <mergeCell ref="H30:L30"/>
    <mergeCell ref="X30:AB30"/>
    <mergeCell ref="AN30:AR30"/>
    <mergeCell ref="BA24:BC24"/>
    <mergeCell ref="B25:G30"/>
    <mergeCell ref="H25:W25"/>
    <mergeCell ref="X25:AM25"/>
    <mergeCell ref="AN25:BC25"/>
    <mergeCell ref="H26:W26"/>
    <mergeCell ref="X26:AM26"/>
    <mergeCell ref="AN26:BC26"/>
    <mergeCell ref="AC24:AG24"/>
    <mergeCell ref="AI24:AJ24"/>
    <mergeCell ref="AK24:AM24"/>
    <mergeCell ref="H29:W29"/>
    <mergeCell ref="X29:AM29"/>
    <mergeCell ref="AN29:BC29"/>
    <mergeCell ref="H27:W27"/>
    <mergeCell ref="AN9:AT9"/>
    <mergeCell ref="AU9:BC9"/>
    <mergeCell ref="B5:K6"/>
    <mergeCell ref="X37:AM37"/>
    <mergeCell ref="AN37:BC37"/>
    <mergeCell ref="H34:W34"/>
    <mergeCell ref="X34:AM34"/>
    <mergeCell ref="H33:I33"/>
    <mergeCell ref="J33:W33"/>
    <mergeCell ref="AC32:AG32"/>
    <mergeCell ref="AI32:AJ32"/>
    <mergeCell ref="AK32:AM32"/>
    <mergeCell ref="B32:G32"/>
    <mergeCell ref="M32:Q32"/>
    <mergeCell ref="S32:T32"/>
    <mergeCell ref="U32:W32"/>
    <mergeCell ref="H32:I32"/>
    <mergeCell ref="AN32:AO32"/>
    <mergeCell ref="AN36:BC36"/>
    <mergeCell ref="H38:L38"/>
    <mergeCell ref="X38:AB38"/>
    <mergeCell ref="AN38:AR38"/>
    <mergeCell ref="M38:W38"/>
    <mergeCell ref="AC38:AM38"/>
    <mergeCell ref="AS38:BC38"/>
    <mergeCell ref="AN35:BC35"/>
    <mergeCell ref="H36:W36"/>
    <mergeCell ref="X36:AM36"/>
    <mergeCell ref="AP32:AR32"/>
    <mergeCell ref="AN33:AO33"/>
    <mergeCell ref="AP33:BC33"/>
    <mergeCell ref="X32:Y32"/>
    <mergeCell ref="Z32:AB32"/>
    <mergeCell ref="X33:Y33"/>
    <mergeCell ref="Z33:AM33"/>
    <mergeCell ref="H37:W37"/>
    <mergeCell ref="AN39:BC39"/>
    <mergeCell ref="B33:G33"/>
    <mergeCell ref="B34:G38"/>
    <mergeCell ref="AN23:AR23"/>
    <mergeCell ref="M23:W23"/>
    <mergeCell ref="AC23:AM23"/>
    <mergeCell ref="AS23:BC23"/>
    <mergeCell ref="AN40:AO40"/>
    <mergeCell ref="AP40:BC40"/>
    <mergeCell ref="H40:I40"/>
    <mergeCell ref="J40:W40"/>
    <mergeCell ref="AN27:BC27"/>
    <mergeCell ref="H28:W28"/>
    <mergeCell ref="X28:AM28"/>
    <mergeCell ref="AN28:BC28"/>
    <mergeCell ref="M30:W30"/>
    <mergeCell ref="AC30:AM30"/>
    <mergeCell ref="AS30:BC30"/>
    <mergeCell ref="H31:I31"/>
    <mergeCell ref="AN31:AO31"/>
    <mergeCell ref="AP31:AU31"/>
    <mergeCell ref="AN34:BC34"/>
    <mergeCell ref="H35:W35"/>
    <mergeCell ref="X35:AM35"/>
    <mergeCell ref="B16:G16"/>
    <mergeCell ref="M16:Q16"/>
    <mergeCell ref="S16:T16"/>
    <mergeCell ref="U16:W16"/>
    <mergeCell ref="H16:I16"/>
    <mergeCell ref="AN16:AO16"/>
    <mergeCell ref="AP16:AR16"/>
    <mergeCell ref="AN24:AO24"/>
    <mergeCell ref="AP24:AR24"/>
    <mergeCell ref="H21:W21"/>
    <mergeCell ref="X21:AM21"/>
    <mergeCell ref="AN21:BC21"/>
    <mergeCell ref="H22:W22"/>
    <mergeCell ref="X22:AM22"/>
    <mergeCell ref="AN22:BC22"/>
    <mergeCell ref="AN18:BC18"/>
    <mergeCell ref="H19:W19"/>
    <mergeCell ref="X19:AM19"/>
    <mergeCell ref="AN19:BC19"/>
    <mergeCell ref="H20:W20"/>
    <mergeCell ref="X20:AM20"/>
    <mergeCell ref="AN20:BC20"/>
    <mergeCell ref="X23:AB23"/>
    <mergeCell ref="H23:L23"/>
    <mergeCell ref="AN17:AO17"/>
    <mergeCell ref="AP17:BC17"/>
    <mergeCell ref="X16:Y16"/>
    <mergeCell ref="Z16:AB16"/>
    <mergeCell ref="X17:Y17"/>
    <mergeCell ref="Z17:AM17"/>
    <mergeCell ref="J16:L16"/>
    <mergeCell ref="H17:I17"/>
    <mergeCell ref="J17:W17"/>
    <mergeCell ref="BA16:BC16"/>
    <mergeCell ref="AC16:AG16"/>
    <mergeCell ref="AI16:AJ16"/>
    <mergeCell ref="AK16:AM16"/>
    <mergeCell ref="AS16:AW16"/>
    <mergeCell ref="AY16:AZ16"/>
    <mergeCell ref="B17:G17"/>
    <mergeCell ref="AP14:AU14"/>
    <mergeCell ref="AN15:AO15"/>
    <mergeCell ref="AP15:BC15"/>
    <mergeCell ref="AK12:AM12"/>
    <mergeCell ref="B13:G13"/>
    <mergeCell ref="B14:G14"/>
    <mergeCell ref="K12:L12"/>
    <mergeCell ref="AA12:AB12"/>
    <mergeCell ref="AQ12:AR12"/>
    <mergeCell ref="H13:I13"/>
    <mergeCell ref="AN13:AO13"/>
    <mergeCell ref="AP13:BC13"/>
    <mergeCell ref="B15:G15"/>
    <mergeCell ref="X13:Y13"/>
    <mergeCell ref="Z13:AM13"/>
    <mergeCell ref="X14:Y14"/>
    <mergeCell ref="Z14:AE14"/>
    <mergeCell ref="X15:Y15"/>
    <mergeCell ref="Z15:AM15"/>
    <mergeCell ref="J15:W15"/>
    <mergeCell ref="H14:I14"/>
    <mergeCell ref="H15:I15"/>
    <mergeCell ref="AN14:AO14"/>
    <mergeCell ref="B1:BC1"/>
    <mergeCell ref="B2:M2"/>
    <mergeCell ref="AP2:BC2"/>
    <mergeCell ref="B11:G12"/>
    <mergeCell ref="H11:W11"/>
    <mergeCell ref="X11:AM11"/>
    <mergeCell ref="AN11:BC11"/>
    <mergeCell ref="M12:N12"/>
    <mergeCell ref="O12:P12"/>
    <mergeCell ref="Q12:R12"/>
    <mergeCell ref="S12:T12"/>
    <mergeCell ref="U12:W12"/>
    <mergeCell ref="AS12:AT12"/>
    <mergeCell ref="AU12:AV12"/>
    <mergeCell ref="AW12:AX12"/>
    <mergeCell ref="AY12:AZ12"/>
    <mergeCell ref="BA12:BC12"/>
    <mergeCell ref="AC12:AD12"/>
    <mergeCell ref="AE12:AF12"/>
    <mergeCell ref="AG12:AH12"/>
    <mergeCell ref="AI12:AJ12"/>
    <mergeCell ref="B4:K4"/>
    <mergeCell ref="L4:BC4"/>
    <mergeCell ref="B3:K3"/>
  </mergeCells>
  <phoneticPr fontId="7"/>
  <conditionalFormatting sqref="M16:Q16 S16:T16 M24:Q24 S24:T24 AC16:AG16 AI16:AJ16 AC24:AG24 AI24:AJ24 M32:Q32 S32:T32 AS16:AW16 AY16:AZ16 AS24:AW24 AY24:AZ24 AC32:AG32 AI32:AJ32 AS32:AW32 AY32:AZ32 K12:L12 O12:P12 S12:T12 AA12:AB12 AE12:AF12 AI12:AJ12 AQ12:AR12 AU12:AV12 AY12:AZ12">
    <cfRule type="containsBlanks" dxfId="100" priority="21">
      <formula>LEN(TRIM(K12))=0</formula>
    </cfRule>
  </conditionalFormatting>
  <conditionalFormatting sqref="P14:W14 M16:Q16 S16:T16 M24:Q24 S24:T24">
    <cfRule type="expression" dxfId="99" priority="20">
      <formula>$K$12=0</formula>
    </cfRule>
  </conditionalFormatting>
  <conditionalFormatting sqref="AF14:AM14 AC16:AG16 AI16:AJ16 AC24:AG24 AI24:AJ24 P31:W31 M32:Q32 S32:T32">
    <cfRule type="expression" dxfId="96" priority="19">
      <formula>$AA$12=0</formula>
    </cfRule>
  </conditionalFormatting>
  <conditionalFormatting sqref="AV14:BC14 AS16:AW16 AY16:AZ16 AS24:AW24 AY24:AZ24 AF31:AM31 AC32:AG32 AI32:AJ32">
    <cfRule type="expression" dxfId="93" priority="18">
      <formula>$AQ$12=0</formula>
    </cfRule>
  </conditionalFormatting>
  <conditionalFormatting sqref="BP16:BT16 BV16:BW16 BP24:BT24 BV24:BW24 CF16:CJ16 CL16:CM16 CF24:CJ24 CL24:CM24 BP32:BT32 BV32:BW32 CV16:CZ16 DB16:DC16 CV24:CZ24 DB24:DC24 CF32:CJ32 CL32:CM32 BN12:BO12 BR12:BS12 BV12:BW12 CD12:CE12 CH12:CI12 CL12:CM12 CT12:CU12 CX12:CY12 DB12:DC12">
    <cfRule type="containsBlanks" dxfId="89" priority="7">
      <formula>LEN(TRIM(BN12))=0</formula>
    </cfRule>
  </conditionalFormatting>
  <conditionalFormatting sqref="BS14:BZ14 BP16:BT16 BV16:BW16 BP24:BT24 BV24:BW24 AV31:BC31 AS32 AY32">
    <cfRule type="expression" dxfId="88" priority="6">
      <formula>$BN$12=0</formula>
    </cfRule>
  </conditionalFormatting>
  <conditionalFormatting sqref="CI14:CP14 CF16:CJ16 CL16:CM16 CF24:CJ24 CL24:CM24 BS31:BZ31 BP32:BT32 BV32:BW32">
    <cfRule type="expression" dxfId="85" priority="5">
      <formula>$CD$12=0</formula>
    </cfRule>
  </conditionalFormatting>
  <conditionalFormatting sqref="CY14:DF14 CV16:CZ16 DB16:DC16 CV24:CZ24 DB24:DC24 CI31:CP31 CF32:CJ32 CL32:CM32">
    <cfRule type="expression" dxfId="82" priority="4">
      <formula>$CT$12=0</formula>
    </cfRule>
  </conditionalFormatting>
  <dataValidations disablePrompts="1" count="3">
    <dataValidation imeMode="halfAlpha" allowBlank="1" showInputMessage="1" showErrorMessage="1" sqref="AI16:AJ16 AY24:AZ24 S16:T16 AI32:AJ32 S32:T32 S24:T24 AI24:AJ24 AY16:AZ16 AY32:AZ32 CL16:CM16 DB24:DC24 BV16:BW16 CL32:CM32 BV32:BW32 BV24:BW24 CL24:CM24 DB16:DC16" xr:uid="{00000000-0002-0000-0200-000000000000}"/>
    <dataValidation type="list" errorStyle="warning" allowBlank="1" showInputMessage="1" showErrorMessage="1" errorTitle="入力確認" error="リストにない名称が入力されました。" sqref="M24:Q24 AC24:AG24 AS24:AW24 M32:Q32 AC32:AG32 AS32:AW32 BP24:BT24 CF24:CJ24 CV24:CZ24 BP32:BT32 CF32:CJ32" xr:uid="{E049487C-E5D0-4086-83ED-9A242577AD03}">
      <formula1>"　,－,持参,舎食,幕の内,むすび,野・カレー,ア・ピザ,ア・ホットサンド,ア・カートン,特・ダッチ,特・そうめん,特・ポンポラ,特・BBQ,特・焚火台"</formula1>
    </dataValidation>
    <dataValidation type="list" errorStyle="warning" allowBlank="1" showInputMessage="1" showErrorMessage="1" errorTitle="入力確認" error="リストにない名称が入力されました。" sqref="AC16:AG16 AS16:AW16 M16:Q16 CF16:CJ16 CV16:CZ16 BP16:BT16" xr:uid="{AC212CA6-F930-48F2-AC05-EEEA95E39C7B}">
      <formula1>"　,－,舎・ご飯,舎・パン,ア・ホットサンド,ア・カートン,持参"</formula1>
    </dataValidation>
  </dataValidations>
  <pageMargins left="0.59055118110236227" right="0.39370078740157483" top="0.39370078740157483" bottom="0.19685039370078741" header="0.11811023622047245" footer="0.11811023622047245"/>
  <pageSetup paperSize="9" scale="91" fitToWidth="2" orientation="portrait" r:id="rId1"/>
  <colBreaks count="1" manualBreakCount="1">
    <brk id="56" min="1"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7</xdr:col>
                    <xdr:colOff>28575</xdr:colOff>
                    <xdr:row>11</xdr:row>
                    <xdr:rowOff>200025</xdr:rowOff>
                  </from>
                  <to>
                    <xdr:col>9</xdr:col>
                    <xdr:colOff>47625</xdr:colOff>
                    <xdr:row>13</xdr:row>
                    <xdr:rowOff>28575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16</xdr:col>
                    <xdr:colOff>57150</xdr:colOff>
                    <xdr:row>11</xdr:row>
                    <xdr:rowOff>200025</xdr:rowOff>
                  </from>
                  <to>
                    <xdr:col>18</xdr:col>
                    <xdr:colOff>85725</xdr:colOff>
                    <xdr:row>13</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7</xdr:col>
                    <xdr:colOff>28575</xdr:colOff>
                    <xdr:row>12</xdr:row>
                    <xdr:rowOff>0</xdr:rowOff>
                  </from>
                  <to>
                    <xdr:col>9</xdr:col>
                    <xdr:colOff>38100</xdr:colOff>
                    <xdr:row>13</xdr:row>
                    <xdr:rowOff>38100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25</xdr:col>
                    <xdr:colOff>28575</xdr:colOff>
                    <xdr:row>12</xdr:row>
                    <xdr:rowOff>0</xdr:rowOff>
                  </from>
                  <to>
                    <xdr:col>27</xdr:col>
                    <xdr:colOff>38100</xdr:colOff>
                    <xdr:row>13</xdr:row>
                    <xdr:rowOff>38100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31</xdr:col>
                    <xdr:colOff>19050</xdr:colOff>
                    <xdr:row>13</xdr:row>
                    <xdr:rowOff>19050</xdr:rowOff>
                  </from>
                  <to>
                    <xdr:col>32</xdr:col>
                    <xdr:colOff>95250</xdr:colOff>
                    <xdr:row>13</xdr:row>
                    <xdr:rowOff>190500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35</xdr:col>
                    <xdr:colOff>28575</xdr:colOff>
                    <xdr:row>13</xdr:row>
                    <xdr:rowOff>19050</xdr:rowOff>
                  </from>
                  <to>
                    <xdr:col>36</xdr:col>
                    <xdr:colOff>123825</xdr:colOff>
                    <xdr:row>13</xdr:row>
                    <xdr:rowOff>190500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47</xdr:col>
                    <xdr:colOff>19050</xdr:colOff>
                    <xdr:row>13</xdr:row>
                    <xdr:rowOff>19050</xdr:rowOff>
                  </from>
                  <to>
                    <xdr:col>48</xdr:col>
                    <xdr:colOff>104775</xdr:colOff>
                    <xdr:row>13</xdr:row>
                    <xdr:rowOff>190500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51</xdr:col>
                    <xdr:colOff>28575</xdr:colOff>
                    <xdr:row>13</xdr:row>
                    <xdr:rowOff>19050</xdr:rowOff>
                  </from>
                  <to>
                    <xdr:col>53</xdr:col>
                    <xdr:colOff>0</xdr:colOff>
                    <xdr:row>13</xdr:row>
                    <xdr:rowOff>190500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47</xdr:col>
                    <xdr:colOff>19050</xdr:colOff>
                    <xdr:row>13</xdr:row>
                    <xdr:rowOff>19050</xdr:rowOff>
                  </from>
                  <to>
                    <xdr:col>48</xdr:col>
                    <xdr:colOff>104775</xdr:colOff>
                    <xdr:row>13</xdr:row>
                    <xdr:rowOff>190500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51</xdr:col>
                    <xdr:colOff>28575</xdr:colOff>
                    <xdr:row>13</xdr:row>
                    <xdr:rowOff>19050</xdr:rowOff>
                  </from>
                  <to>
                    <xdr:col>53</xdr:col>
                    <xdr:colOff>0</xdr:colOff>
                    <xdr:row>13</xdr:row>
                    <xdr:rowOff>190500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15</xdr:col>
                    <xdr:colOff>57150</xdr:colOff>
                    <xdr:row>30</xdr:row>
                    <xdr:rowOff>19050</xdr:rowOff>
                  </from>
                  <to>
                    <xdr:col>17</xdr:col>
                    <xdr:colOff>0</xdr:colOff>
                    <xdr:row>30</xdr:row>
                    <xdr:rowOff>190500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19</xdr:col>
                    <xdr:colOff>38100</xdr:colOff>
                    <xdr:row>30</xdr:row>
                    <xdr:rowOff>19050</xdr:rowOff>
                  </from>
                  <to>
                    <xdr:col>21</xdr:col>
                    <xdr:colOff>9525</xdr:colOff>
                    <xdr:row>30</xdr:row>
                    <xdr:rowOff>190500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31</xdr:col>
                    <xdr:colOff>57150</xdr:colOff>
                    <xdr:row>30</xdr:row>
                    <xdr:rowOff>28575</xdr:rowOff>
                  </from>
                  <to>
                    <xdr:col>32</xdr:col>
                    <xdr:colOff>133350</xdr:colOff>
                    <xdr:row>30</xdr:row>
                    <xdr:rowOff>200025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35</xdr:col>
                    <xdr:colOff>47625</xdr:colOff>
                    <xdr:row>30</xdr:row>
                    <xdr:rowOff>19050</xdr:rowOff>
                  </from>
                  <to>
                    <xdr:col>37</xdr:col>
                    <xdr:colOff>0</xdr:colOff>
                    <xdr:row>30</xdr:row>
                    <xdr:rowOff>190500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12</xdr:col>
                    <xdr:colOff>19050</xdr:colOff>
                    <xdr:row>41</xdr:row>
                    <xdr:rowOff>0</xdr:rowOff>
                  </from>
                  <to>
                    <xdr:col>14</xdr:col>
                    <xdr:colOff>0</xdr:colOff>
                    <xdr:row>41</xdr:row>
                    <xdr:rowOff>171450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17</xdr:col>
                    <xdr:colOff>19050</xdr:colOff>
                    <xdr:row>41</xdr:row>
                    <xdr:rowOff>0</xdr:rowOff>
                  </from>
                  <to>
                    <xdr:col>18</xdr:col>
                    <xdr:colOff>114300</xdr:colOff>
                    <xdr:row>41</xdr:row>
                    <xdr:rowOff>171450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47</xdr:col>
                    <xdr:colOff>57150</xdr:colOff>
                    <xdr:row>30</xdr:row>
                    <xdr:rowOff>28575</xdr:rowOff>
                  </from>
                  <to>
                    <xdr:col>49</xdr:col>
                    <xdr:colOff>19050</xdr:colOff>
                    <xdr:row>30</xdr:row>
                    <xdr:rowOff>200025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51</xdr:col>
                    <xdr:colOff>47625</xdr:colOff>
                    <xdr:row>30</xdr:row>
                    <xdr:rowOff>19050</xdr:rowOff>
                  </from>
                  <to>
                    <xdr:col>53</xdr:col>
                    <xdr:colOff>19050</xdr:colOff>
                    <xdr:row>30</xdr:row>
                    <xdr:rowOff>190500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17</xdr:col>
                    <xdr:colOff>57150</xdr:colOff>
                    <xdr:row>12</xdr:row>
                    <xdr:rowOff>0</xdr:rowOff>
                  </from>
                  <to>
                    <xdr:col>19</xdr:col>
                    <xdr:colOff>66675</xdr:colOff>
                    <xdr:row>13</xdr:row>
                    <xdr:rowOff>28575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13</xdr:col>
                    <xdr:colOff>76200</xdr:colOff>
                    <xdr:row>13</xdr:row>
                    <xdr:rowOff>28575</xdr:rowOff>
                  </from>
                  <to>
                    <xdr:col>15</xdr:col>
                    <xdr:colOff>47625</xdr:colOff>
                    <xdr:row>13</xdr:row>
                    <xdr:rowOff>190500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17</xdr:col>
                    <xdr:colOff>57150</xdr:colOff>
                    <xdr:row>13</xdr:row>
                    <xdr:rowOff>28575</xdr:rowOff>
                  </from>
                  <to>
                    <xdr:col>19</xdr:col>
                    <xdr:colOff>38100</xdr:colOff>
                    <xdr:row>13</xdr:row>
                    <xdr:rowOff>200025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13</xdr:col>
                    <xdr:colOff>76200</xdr:colOff>
                    <xdr:row>15</xdr:row>
                    <xdr:rowOff>19050</xdr:rowOff>
                  </from>
                  <to>
                    <xdr:col>15</xdr:col>
                    <xdr:colOff>47625</xdr:colOff>
                    <xdr:row>15</xdr:row>
                    <xdr:rowOff>180975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17</xdr:col>
                    <xdr:colOff>57150</xdr:colOff>
                    <xdr:row>15</xdr:row>
                    <xdr:rowOff>19050</xdr:rowOff>
                  </from>
                  <to>
                    <xdr:col>19</xdr:col>
                    <xdr:colOff>28575</xdr:colOff>
                    <xdr:row>15</xdr:row>
                    <xdr:rowOff>180975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16</xdr:col>
                    <xdr:colOff>19050</xdr:colOff>
                    <xdr:row>16</xdr:row>
                    <xdr:rowOff>28575</xdr:rowOff>
                  </from>
                  <to>
                    <xdr:col>18</xdr:col>
                    <xdr:colOff>38100</xdr:colOff>
                    <xdr:row>16</xdr:row>
                    <xdr:rowOff>171450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19</xdr:col>
                    <xdr:colOff>85725</xdr:colOff>
                    <xdr:row>16</xdr:row>
                    <xdr:rowOff>19050</xdr:rowOff>
                  </from>
                  <to>
                    <xdr:col>21</xdr:col>
                    <xdr:colOff>57150</xdr:colOff>
                    <xdr:row>16</xdr:row>
                    <xdr:rowOff>190500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13</xdr:col>
                    <xdr:colOff>76200</xdr:colOff>
                    <xdr:row>12</xdr:row>
                    <xdr:rowOff>0</xdr:rowOff>
                  </from>
                  <to>
                    <xdr:col>15</xdr:col>
                    <xdr:colOff>76200</xdr:colOff>
                    <xdr:row>13</xdr:row>
                    <xdr:rowOff>19050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13</xdr:col>
                    <xdr:colOff>76200</xdr:colOff>
                    <xdr:row>14</xdr:row>
                    <xdr:rowOff>28575</xdr:rowOff>
                  </from>
                  <to>
                    <xdr:col>15</xdr:col>
                    <xdr:colOff>47625</xdr:colOff>
                    <xdr:row>14</xdr:row>
                    <xdr:rowOff>190500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17</xdr:col>
                    <xdr:colOff>66675</xdr:colOff>
                    <xdr:row>14</xdr:row>
                    <xdr:rowOff>28575</xdr:rowOff>
                  </from>
                  <to>
                    <xdr:col>19</xdr:col>
                    <xdr:colOff>38100</xdr:colOff>
                    <xdr:row>14</xdr:row>
                    <xdr:rowOff>190500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39</xdr:col>
                    <xdr:colOff>9525</xdr:colOff>
                    <xdr:row>9</xdr:row>
                    <xdr:rowOff>0</xdr:rowOff>
                  </from>
                  <to>
                    <xdr:col>40</xdr:col>
                    <xdr:colOff>114300</xdr:colOff>
                    <xdr:row>10</xdr:row>
                    <xdr:rowOff>85725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46</xdr:col>
                    <xdr:colOff>123825</xdr:colOff>
                    <xdr:row>9</xdr:row>
                    <xdr:rowOff>0</xdr:rowOff>
                  </from>
                  <to>
                    <xdr:col>48</xdr:col>
                    <xdr:colOff>66675</xdr:colOff>
                    <xdr:row>10</xdr:row>
                    <xdr:rowOff>85725</xdr:rowOff>
                  </to>
                </anchor>
              </controlPr>
            </control>
          </mc:Choice>
        </mc:AlternateContent>
        <mc:AlternateContent xmlns:mc="http://schemas.openxmlformats.org/markup-compatibility/2006">
          <mc:Choice Requires="x14">
            <control shapeId="9257" r:id="rId34" name="Check Box 41">
              <controlPr defaultSize="0" autoFill="0" autoLine="0" autoPict="0">
                <anchor moveWithCells="1">
                  <from>
                    <xdr:col>15</xdr:col>
                    <xdr:colOff>19050</xdr:colOff>
                    <xdr:row>13</xdr:row>
                    <xdr:rowOff>19050</xdr:rowOff>
                  </from>
                  <to>
                    <xdr:col>16</xdr:col>
                    <xdr:colOff>85725</xdr:colOff>
                    <xdr:row>13</xdr:row>
                    <xdr:rowOff>190500</xdr:rowOff>
                  </to>
                </anchor>
              </controlPr>
            </control>
          </mc:Choice>
        </mc:AlternateContent>
        <mc:AlternateContent xmlns:mc="http://schemas.openxmlformats.org/markup-compatibility/2006">
          <mc:Choice Requires="x14">
            <control shapeId="9258" r:id="rId35" name="Check Box 42">
              <controlPr defaultSize="0" autoFill="0" autoLine="0" autoPict="0">
                <anchor moveWithCells="1">
                  <from>
                    <xdr:col>19</xdr:col>
                    <xdr:colOff>28575</xdr:colOff>
                    <xdr:row>13</xdr:row>
                    <xdr:rowOff>19050</xdr:rowOff>
                  </from>
                  <to>
                    <xdr:col>21</xdr:col>
                    <xdr:colOff>0</xdr:colOff>
                    <xdr:row>13</xdr:row>
                    <xdr:rowOff>190500</xdr:rowOff>
                  </to>
                </anchor>
              </controlPr>
            </control>
          </mc:Choice>
        </mc:AlternateContent>
        <mc:AlternateContent xmlns:mc="http://schemas.openxmlformats.org/markup-compatibility/2006">
          <mc:Choice Requires="x14">
            <control shapeId="9263" r:id="rId36" name="Check Box 47">
              <controlPr defaultSize="0" autoFill="0" autoLine="0" autoPict="0">
                <anchor moveWithCells="1">
                  <from>
                    <xdr:col>39</xdr:col>
                    <xdr:colOff>9525</xdr:colOff>
                    <xdr:row>1</xdr:row>
                    <xdr:rowOff>228600</xdr:rowOff>
                  </from>
                  <to>
                    <xdr:col>40</xdr:col>
                    <xdr:colOff>114300</xdr:colOff>
                    <xdr:row>2</xdr:row>
                    <xdr:rowOff>161925</xdr:rowOff>
                  </to>
                </anchor>
              </controlPr>
            </control>
          </mc:Choice>
        </mc:AlternateContent>
        <mc:AlternateContent xmlns:mc="http://schemas.openxmlformats.org/markup-compatibility/2006">
          <mc:Choice Requires="x14">
            <control shapeId="9264" r:id="rId37" name="Check Box 48">
              <controlPr defaultSize="0" autoFill="0" autoLine="0" autoPict="0">
                <anchor moveWithCells="1">
                  <from>
                    <xdr:col>46</xdr:col>
                    <xdr:colOff>123825</xdr:colOff>
                    <xdr:row>1</xdr:row>
                    <xdr:rowOff>219075</xdr:rowOff>
                  </from>
                  <to>
                    <xdr:col>48</xdr:col>
                    <xdr:colOff>66675</xdr:colOff>
                    <xdr:row>2</xdr:row>
                    <xdr:rowOff>152400</xdr:rowOff>
                  </to>
                </anchor>
              </controlPr>
            </control>
          </mc:Choice>
        </mc:AlternateContent>
        <mc:AlternateContent xmlns:mc="http://schemas.openxmlformats.org/markup-compatibility/2006">
          <mc:Choice Requires="x14">
            <control shapeId="9275" r:id="rId38" name="Check Box 59">
              <controlPr defaultSize="0" autoFill="0" autoLine="0" autoPict="0">
                <anchor moveWithCells="1">
                  <from>
                    <xdr:col>15</xdr:col>
                    <xdr:colOff>19050</xdr:colOff>
                    <xdr:row>13</xdr:row>
                    <xdr:rowOff>19050</xdr:rowOff>
                  </from>
                  <to>
                    <xdr:col>16</xdr:col>
                    <xdr:colOff>85725</xdr:colOff>
                    <xdr:row>13</xdr:row>
                    <xdr:rowOff>190500</xdr:rowOff>
                  </to>
                </anchor>
              </controlPr>
            </control>
          </mc:Choice>
        </mc:AlternateContent>
        <mc:AlternateContent xmlns:mc="http://schemas.openxmlformats.org/markup-compatibility/2006">
          <mc:Choice Requires="x14">
            <control shapeId="9276" r:id="rId39" name="Check Box 60">
              <controlPr defaultSize="0" autoFill="0" autoLine="0" autoPict="0">
                <anchor moveWithCells="1">
                  <from>
                    <xdr:col>19</xdr:col>
                    <xdr:colOff>28575</xdr:colOff>
                    <xdr:row>13</xdr:row>
                    <xdr:rowOff>19050</xdr:rowOff>
                  </from>
                  <to>
                    <xdr:col>21</xdr:col>
                    <xdr:colOff>0</xdr:colOff>
                    <xdr:row>13</xdr:row>
                    <xdr:rowOff>190500</xdr:rowOff>
                  </to>
                </anchor>
              </controlPr>
            </control>
          </mc:Choice>
        </mc:AlternateContent>
        <mc:AlternateContent xmlns:mc="http://schemas.openxmlformats.org/markup-compatibility/2006">
          <mc:Choice Requires="x14">
            <control shapeId="9277" r:id="rId40" name="Check Box 61">
              <controlPr defaultSize="0" autoFill="0" autoLine="0" autoPict="0">
                <anchor moveWithCells="1">
                  <from>
                    <xdr:col>15</xdr:col>
                    <xdr:colOff>57150</xdr:colOff>
                    <xdr:row>30</xdr:row>
                    <xdr:rowOff>28575</xdr:rowOff>
                  </from>
                  <to>
                    <xdr:col>17</xdr:col>
                    <xdr:colOff>0</xdr:colOff>
                    <xdr:row>30</xdr:row>
                    <xdr:rowOff>200025</xdr:rowOff>
                  </to>
                </anchor>
              </controlPr>
            </control>
          </mc:Choice>
        </mc:AlternateContent>
        <mc:AlternateContent xmlns:mc="http://schemas.openxmlformats.org/markup-compatibility/2006">
          <mc:Choice Requires="x14">
            <control shapeId="9278" r:id="rId41" name="Check Box 62">
              <controlPr defaultSize="0" autoFill="0" autoLine="0" autoPict="0">
                <anchor moveWithCells="1">
                  <from>
                    <xdr:col>19</xdr:col>
                    <xdr:colOff>47625</xdr:colOff>
                    <xdr:row>30</xdr:row>
                    <xdr:rowOff>19050</xdr:rowOff>
                  </from>
                  <to>
                    <xdr:col>21</xdr:col>
                    <xdr:colOff>19050</xdr:colOff>
                    <xdr:row>30</xdr:row>
                    <xdr:rowOff>190500</xdr:rowOff>
                  </to>
                </anchor>
              </controlPr>
            </control>
          </mc:Choice>
        </mc:AlternateContent>
        <mc:AlternateContent xmlns:mc="http://schemas.openxmlformats.org/markup-compatibility/2006">
          <mc:Choice Requires="x14">
            <control shapeId="9279" r:id="rId42" name="Check Box 63">
              <controlPr defaultSize="0" autoFill="0" autoLine="0" autoPict="0">
                <anchor moveWithCells="1">
                  <from>
                    <xdr:col>15</xdr:col>
                    <xdr:colOff>57150</xdr:colOff>
                    <xdr:row>13</xdr:row>
                    <xdr:rowOff>38100</xdr:rowOff>
                  </from>
                  <to>
                    <xdr:col>17</xdr:col>
                    <xdr:colOff>9525</xdr:colOff>
                    <xdr:row>13</xdr:row>
                    <xdr:rowOff>190500</xdr:rowOff>
                  </to>
                </anchor>
              </controlPr>
            </control>
          </mc:Choice>
        </mc:AlternateContent>
        <mc:AlternateContent xmlns:mc="http://schemas.openxmlformats.org/markup-compatibility/2006">
          <mc:Choice Requires="x14">
            <control shapeId="9280" r:id="rId43" name="Check Box 64">
              <controlPr defaultSize="0" autoFill="0" autoLine="0" autoPict="0">
                <anchor moveWithCells="1">
                  <from>
                    <xdr:col>19</xdr:col>
                    <xdr:colOff>47625</xdr:colOff>
                    <xdr:row>13</xdr:row>
                    <xdr:rowOff>38100</xdr:rowOff>
                  </from>
                  <to>
                    <xdr:col>21</xdr:col>
                    <xdr:colOff>28575</xdr:colOff>
                    <xdr:row>13</xdr:row>
                    <xdr:rowOff>190500</xdr:rowOff>
                  </to>
                </anchor>
              </controlPr>
            </control>
          </mc:Choice>
        </mc:AlternateContent>
        <mc:AlternateContent xmlns:mc="http://schemas.openxmlformats.org/markup-compatibility/2006">
          <mc:Choice Requires="x14">
            <control shapeId="9281" r:id="rId44" name="Check Box 65">
              <controlPr defaultSize="0" autoFill="0" autoLine="0" autoPict="0">
                <anchor moveWithCells="1">
                  <from>
                    <xdr:col>15</xdr:col>
                    <xdr:colOff>19050</xdr:colOff>
                    <xdr:row>30</xdr:row>
                    <xdr:rowOff>19050</xdr:rowOff>
                  </from>
                  <to>
                    <xdr:col>16</xdr:col>
                    <xdr:colOff>85725</xdr:colOff>
                    <xdr:row>30</xdr:row>
                    <xdr:rowOff>190500</xdr:rowOff>
                  </to>
                </anchor>
              </controlPr>
            </control>
          </mc:Choice>
        </mc:AlternateContent>
        <mc:AlternateContent xmlns:mc="http://schemas.openxmlformats.org/markup-compatibility/2006">
          <mc:Choice Requires="x14">
            <control shapeId="9282" r:id="rId45" name="Check Box 66">
              <controlPr defaultSize="0" autoFill="0" autoLine="0" autoPict="0">
                <anchor moveWithCells="1">
                  <from>
                    <xdr:col>19</xdr:col>
                    <xdr:colOff>28575</xdr:colOff>
                    <xdr:row>30</xdr:row>
                    <xdr:rowOff>19050</xdr:rowOff>
                  </from>
                  <to>
                    <xdr:col>21</xdr:col>
                    <xdr:colOff>0</xdr:colOff>
                    <xdr:row>30</xdr:row>
                    <xdr:rowOff>190500</xdr:rowOff>
                  </to>
                </anchor>
              </controlPr>
            </control>
          </mc:Choice>
        </mc:AlternateContent>
        <mc:AlternateContent xmlns:mc="http://schemas.openxmlformats.org/markup-compatibility/2006">
          <mc:Choice Requires="x14">
            <control shapeId="9283" r:id="rId46" name="Check Box 67">
              <controlPr defaultSize="0" autoFill="0" autoLine="0" autoPict="0">
                <anchor moveWithCells="1">
                  <from>
                    <xdr:col>15</xdr:col>
                    <xdr:colOff>57150</xdr:colOff>
                    <xdr:row>30</xdr:row>
                    <xdr:rowOff>38100</xdr:rowOff>
                  </from>
                  <to>
                    <xdr:col>17</xdr:col>
                    <xdr:colOff>9525</xdr:colOff>
                    <xdr:row>30</xdr:row>
                    <xdr:rowOff>190500</xdr:rowOff>
                  </to>
                </anchor>
              </controlPr>
            </control>
          </mc:Choice>
        </mc:AlternateContent>
        <mc:AlternateContent xmlns:mc="http://schemas.openxmlformats.org/markup-compatibility/2006">
          <mc:Choice Requires="x14">
            <control shapeId="9284" r:id="rId47" name="Check Box 68">
              <controlPr defaultSize="0" autoFill="0" autoLine="0" autoPict="0">
                <anchor moveWithCells="1">
                  <from>
                    <xdr:col>19</xdr:col>
                    <xdr:colOff>47625</xdr:colOff>
                    <xdr:row>30</xdr:row>
                    <xdr:rowOff>38100</xdr:rowOff>
                  </from>
                  <to>
                    <xdr:col>21</xdr:col>
                    <xdr:colOff>28575</xdr:colOff>
                    <xdr:row>30</xdr:row>
                    <xdr:rowOff>190500</xdr:rowOff>
                  </to>
                </anchor>
              </controlPr>
            </control>
          </mc:Choice>
        </mc:AlternateContent>
        <mc:AlternateContent xmlns:mc="http://schemas.openxmlformats.org/markup-compatibility/2006">
          <mc:Choice Requires="x14">
            <control shapeId="9285" r:id="rId48" name="Check Box 69">
              <controlPr defaultSize="0" autoFill="0" autoLine="0" autoPict="0">
                <anchor moveWithCells="1">
                  <from>
                    <xdr:col>31</xdr:col>
                    <xdr:colOff>19050</xdr:colOff>
                    <xdr:row>13</xdr:row>
                    <xdr:rowOff>19050</xdr:rowOff>
                  </from>
                  <to>
                    <xdr:col>32</xdr:col>
                    <xdr:colOff>95250</xdr:colOff>
                    <xdr:row>13</xdr:row>
                    <xdr:rowOff>190500</xdr:rowOff>
                  </to>
                </anchor>
              </controlPr>
            </control>
          </mc:Choice>
        </mc:AlternateContent>
        <mc:AlternateContent xmlns:mc="http://schemas.openxmlformats.org/markup-compatibility/2006">
          <mc:Choice Requires="x14">
            <control shapeId="9286" r:id="rId49" name="Check Box 70">
              <controlPr defaultSize="0" autoFill="0" autoLine="0" autoPict="0">
                <anchor moveWithCells="1">
                  <from>
                    <xdr:col>35</xdr:col>
                    <xdr:colOff>28575</xdr:colOff>
                    <xdr:row>13</xdr:row>
                    <xdr:rowOff>19050</xdr:rowOff>
                  </from>
                  <to>
                    <xdr:col>36</xdr:col>
                    <xdr:colOff>123825</xdr:colOff>
                    <xdr:row>13</xdr:row>
                    <xdr:rowOff>190500</xdr:rowOff>
                  </to>
                </anchor>
              </controlPr>
            </control>
          </mc:Choice>
        </mc:AlternateContent>
        <mc:AlternateContent xmlns:mc="http://schemas.openxmlformats.org/markup-compatibility/2006">
          <mc:Choice Requires="x14">
            <control shapeId="9287" r:id="rId50" name="Check Box 71">
              <controlPr defaultSize="0" autoFill="0" autoLine="0" autoPict="0">
                <anchor moveWithCells="1">
                  <from>
                    <xdr:col>31</xdr:col>
                    <xdr:colOff>57150</xdr:colOff>
                    <xdr:row>30</xdr:row>
                    <xdr:rowOff>28575</xdr:rowOff>
                  </from>
                  <to>
                    <xdr:col>32</xdr:col>
                    <xdr:colOff>133350</xdr:colOff>
                    <xdr:row>30</xdr:row>
                    <xdr:rowOff>200025</xdr:rowOff>
                  </to>
                </anchor>
              </controlPr>
            </control>
          </mc:Choice>
        </mc:AlternateContent>
        <mc:AlternateContent xmlns:mc="http://schemas.openxmlformats.org/markup-compatibility/2006">
          <mc:Choice Requires="x14">
            <control shapeId="9288" r:id="rId51" name="Check Box 72">
              <controlPr defaultSize="0" autoFill="0" autoLine="0" autoPict="0">
                <anchor moveWithCells="1">
                  <from>
                    <xdr:col>35</xdr:col>
                    <xdr:colOff>47625</xdr:colOff>
                    <xdr:row>30</xdr:row>
                    <xdr:rowOff>19050</xdr:rowOff>
                  </from>
                  <to>
                    <xdr:col>37</xdr:col>
                    <xdr:colOff>0</xdr:colOff>
                    <xdr:row>30</xdr:row>
                    <xdr:rowOff>190500</xdr:rowOff>
                  </to>
                </anchor>
              </controlPr>
            </control>
          </mc:Choice>
        </mc:AlternateContent>
        <mc:AlternateContent xmlns:mc="http://schemas.openxmlformats.org/markup-compatibility/2006">
          <mc:Choice Requires="x14">
            <control shapeId="9291" r:id="rId52" name="Check Box 75">
              <controlPr defaultSize="0" autoFill="0" autoLine="0" autoPict="0">
                <anchor moveWithCells="1">
                  <from>
                    <xdr:col>31</xdr:col>
                    <xdr:colOff>19050</xdr:colOff>
                    <xdr:row>30</xdr:row>
                    <xdr:rowOff>19050</xdr:rowOff>
                  </from>
                  <to>
                    <xdr:col>32</xdr:col>
                    <xdr:colOff>95250</xdr:colOff>
                    <xdr:row>30</xdr:row>
                    <xdr:rowOff>190500</xdr:rowOff>
                  </to>
                </anchor>
              </controlPr>
            </control>
          </mc:Choice>
        </mc:AlternateContent>
        <mc:AlternateContent xmlns:mc="http://schemas.openxmlformats.org/markup-compatibility/2006">
          <mc:Choice Requires="x14">
            <control shapeId="9292" r:id="rId53" name="Check Box 76">
              <controlPr defaultSize="0" autoFill="0" autoLine="0" autoPict="0">
                <anchor moveWithCells="1">
                  <from>
                    <xdr:col>35</xdr:col>
                    <xdr:colOff>28575</xdr:colOff>
                    <xdr:row>30</xdr:row>
                    <xdr:rowOff>19050</xdr:rowOff>
                  </from>
                  <to>
                    <xdr:col>36</xdr:col>
                    <xdr:colOff>123825</xdr:colOff>
                    <xdr:row>30</xdr:row>
                    <xdr:rowOff>190500</xdr:rowOff>
                  </to>
                </anchor>
              </controlPr>
            </control>
          </mc:Choice>
        </mc:AlternateContent>
        <mc:AlternateContent xmlns:mc="http://schemas.openxmlformats.org/markup-compatibility/2006">
          <mc:Choice Requires="x14">
            <control shapeId="9295" r:id="rId54" name="Check Box 79">
              <controlPr defaultSize="0" autoFill="0" autoLine="0" autoPict="0">
                <anchor moveWithCells="1">
                  <from>
                    <xdr:col>47</xdr:col>
                    <xdr:colOff>19050</xdr:colOff>
                    <xdr:row>13</xdr:row>
                    <xdr:rowOff>19050</xdr:rowOff>
                  </from>
                  <to>
                    <xdr:col>48</xdr:col>
                    <xdr:colOff>104775</xdr:colOff>
                    <xdr:row>13</xdr:row>
                    <xdr:rowOff>190500</xdr:rowOff>
                  </to>
                </anchor>
              </controlPr>
            </control>
          </mc:Choice>
        </mc:AlternateContent>
        <mc:AlternateContent xmlns:mc="http://schemas.openxmlformats.org/markup-compatibility/2006">
          <mc:Choice Requires="x14">
            <control shapeId="9296" r:id="rId55" name="Check Box 80">
              <controlPr defaultSize="0" autoFill="0" autoLine="0" autoPict="0">
                <anchor moveWithCells="1">
                  <from>
                    <xdr:col>51</xdr:col>
                    <xdr:colOff>28575</xdr:colOff>
                    <xdr:row>13</xdr:row>
                    <xdr:rowOff>19050</xdr:rowOff>
                  </from>
                  <to>
                    <xdr:col>53</xdr:col>
                    <xdr:colOff>0</xdr:colOff>
                    <xdr:row>13</xdr:row>
                    <xdr:rowOff>190500</xdr:rowOff>
                  </to>
                </anchor>
              </controlPr>
            </control>
          </mc:Choice>
        </mc:AlternateContent>
        <mc:AlternateContent xmlns:mc="http://schemas.openxmlformats.org/markup-compatibility/2006">
          <mc:Choice Requires="x14">
            <control shapeId="9297" r:id="rId56" name="Check Box 81">
              <controlPr defaultSize="0" autoFill="0" autoLine="0" autoPict="0">
                <anchor moveWithCells="1">
                  <from>
                    <xdr:col>47</xdr:col>
                    <xdr:colOff>57150</xdr:colOff>
                    <xdr:row>30</xdr:row>
                    <xdr:rowOff>28575</xdr:rowOff>
                  </from>
                  <to>
                    <xdr:col>49</xdr:col>
                    <xdr:colOff>19050</xdr:colOff>
                    <xdr:row>30</xdr:row>
                    <xdr:rowOff>200025</xdr:rowOff>
                  </to>
                </anchor>
              </controlPr>
            </control>
          </mc:Choice>
        </mc:AlternateContent>
        <mc:AlternateContent xmlns:mc="http://schemas.openxmlformats.org/markup-compatibility/2006">
          <mc:Choice Requires="x14">
            <control shapeId="9298" r:id="rId57" name="Check Box 82">
              <controlPr defaultSize="0" autoFill="0" autoLine="0" autoPict="0">
                <anchor moveWithCells="1">
                  <from>
                    <xdr:col>51</xdr:col>
                    <xdr:colOff>47625</xdr:colOff>
                    <xdr:row>30</xdr:row>
                    <xdr:rowOff>19050</xdr:rowOff>
                  </from>
                  <to>
                    <xdr:col>53</xdr:col>
                    <xdr:colOff>19050</xdr:colOff>
                    <xdr:row>30</xdr:row>
                    <xdr:rowOff>190500</xdr:rowOff>
                  </to>
                </anchor>
              </controlPr>
            </control>
          </mc:Choice>
        </mc:AlternateContent>
        <mc:AlternateContent xmlns:mc="http://schemas.openxmlformats.org/markup-compatibility/2006">
          <mc:Choice Requires="x14">
            <control shapeId="9301" r:id="rId58" name="Check Box 85">
              <controlPr defaultSize="0" autoFill="0" autoLine="0" autoPict="0">
                <anchor moveWithCells="1">
                  <from>
                    <xdr:col>47</xdr:col>
                    <xdr:colOff>19050</xdr:colOff>
                    <xdr:row>30</xdr:row>
                    <xdr:rowOff>19050</xdr:rowOff>
                  </from>
                  <to>
                    <xdr:col>48</xdr:col>
                    <xdr:colOff>104775</xdr:colOff>
                    <xdr:row>30</xdr:row>
                    <xdr:rowOff>190500</xdr:rowOff>
                  </to>
                </anchor>
              </controlPr>
            </control>
          </mc:Choice>
        </mc:AlternateContent>
        <mc:AlternateContent xmlns:mc="http://schemas.openxmlformats.org/markup-compatibility/2006">
          <mc:Choice Requires="x14">
            <control shapeId="9302" r:id="rId59" name="Check Box 86">
              <controlPr defaultSize="0" autoFill="0" autoLine="0" autoPict="0">
                <anchor moveWithCells="1">
                  <from>
                    <xdr:col>51</xdr:col>
                    <xdr:colOff>28575</xdr:colOff>
                    <xdr:row>30</xdr:row>
                    <xdr:rowOff>19050</xdr:rowOff>
                  </from>
                  <to>
                    <xdr:col>53</xdr:col>
                    <xdr:colOff>0</xdr:colOff>
                    <xdr:row>30</xdr:row>
                    <xdr:rowOff>190500</xdr:rowOff>
                  </to>
                </anchor>
              </controlPr>
            </control>
          </mc:Choice>
        </mc:AlternateContent>
        <mc:AlternateContent xmlns:mc="http://schemas.openxmlformats.org/markup-compatibility/2006">
          <mc:Choice Requires="x14">
            <control shapeId="9305" r:id="rId60" name="Check Box 89">
              <controlPr defaultSize="0" autoFill="0" autoLine="0" autoPict="0">
                <anchor moveWithCells="1">
                  <from>
                    <xdr:col>23</xdr:col>
                    <xdr:colOff>28575</xdr:colOff>
                    <xdr:row>11</xdr:row>
                    <xdr:rowOff>200025</xdr:rowOff>
                  </from>
                  <to>
                    <xdr:col>25</xdr:col>
                    <xdr:colOff>47625</xdr:colOff>
                    <xdr:row>13</xdr:row>
                    <xdr:rowOff>28575</xdr:rowOff>
                  </to>
                </anchor>
              </controlPr>
            </control>
          </mc:Choice>
        </mc:AlternateContent>
        <mc:AlternateContent xmlns:mc="http://schemas.openxmlformats.org/markup-compatibility/2006">
          <mc:Choice Requires="x14">
            <control shapeId="9306" r:id="rId61" name="Check Box 90">
              <controlPr defaultSize="0" autoFill="0" autoLine="0" autoPict="0">
                <anchor moveWithCells="1">
                  <from>
                    <xdr:col>32</xdr:col>
                    <xdr:colOff>57150</xdr:colOff>
                    <xdr:row>11</xdr:row>
                    <xdr:rowOff>200025</xdr:rowOff>
                  </from>
                  <to>
                    <xdr:col>34</xdr:col>
                    <xdr:colOff>66675</xdr:colOff>
                    <xdr:row>13</xdr:row>
                    <xdr:rowOff>38100</xdr:rowOff>
                  </to>
                </anchor>
              </controlPr>
            </control>
          </mc:Choice>
        </mc:AlternateContent>
        <mc:AlternateContent xmlns:mc="http://schemas.openxmlformats.org/markup-compatibility/2006">
          <mc:Choice Requires="x14">
            <control shapeId="9307" r:id="rId62" name="Check Box 91">
              <controlPr defaultSize="0" autoFill="0" autoLine="0" autoPict="0">
                <anchor moveWithCells="1">
                  <from>
                    <xdr:col>23</xdr:col>
                    <xdr:colOff>28575</xdr:colOff>
                    <xdr:row>12</xdr:row>
                    <xdr:rowOff>0</xdr:rowOff>
                  </from>
                  <to>
                    <xdr:col>25</xdr:col>
                    <xdr:colOff>38100</xdr:colOff>
                    <xdr:row>13</xdr:row>
                    <xdr:rowOff>38100</xdr:rowOff>
                  </to>
                </anchor>
              </controlPr>
            </control>
          </mc:Choice>
        </mc:AlternateContent>
        <mc:AlternateContent xmlns:mc="http://schemas.openxmlformats.org/markup-compatibility/2006">
          <mc:Choice Requires="x14">
            <control shapeId="9308" r:id="rId63" name="Check Box 92">
              <controlPr defaultSize="0" autoFill="0" autoLine="0" autoPict="0">
                <anchor moveWithCells="1">
                  <from>
                    <xdr:col>31</xdr:col>
                    <xdr:colOff>57150</xdr:colOff>
                    <xdr:row>30</xdr:row>
                    <xdr:rowOff>19050</xdr:rowOff>
                  </from>
                  <to>
                    <xdr:col>32</xdr:col>
                    <xdr:colOff>133350</xdr:colOff>
                    <xdr:row>30</xdr:row>
                    <xdr:rowOff>190500</xdr:rowOff>
                  </to>
                </anchor>
              </controlPr>
            </control>
          </mc:Choice>
        </mc:AlternateContent>
        <mc:AlternateContent xmlns:mc="http://schemas.openxmlformats.org/markup-compatibility/2006">
          <mc:Choice Requires="x14">
            <control shapeId="9309" r:id="rId64" name="Check Box 93">
              <controlPr defaultSize="0" autoFill="0" autoLine="0" autoPict="0">
                <anchor moveWithCells="1">
                  <from>
                    <xdr:col>35</xdr:col>
                    <xdr:colOff>38100</xdr:colOff>
                    <xdr:row>30</xdr:row>
                    <xdr:rowOff>19050</xdr:rowOff>
                  </from>
                  <to>
                    <xdr:col>36</xdr:col>
                    <xdr:colOff>133350</xdr:colOff>
                    <xdr:row>30</xdr:row>
                    <xdr:rowOff>190500</xdr:rowOff>
                  </to>
                </anchor>
              </controlPr>
            </control>
          </mc:Choice>
        </mc:AlternateContent>
        <mc:AlternateContent xmlns:mc="http://schemas.openxmlformats.org/markup-compatibility/2006">
          <mc:Choice Requires="x14">
            <control shapeId="9310" r:id="rId65" name="Check Box 94">
              <controlPr defaultSize="0" autoFill="0" autoLine="0" autoPict="0">
                <anchor moveWithCells="1">
                  <from>
                    <xdr:col>33</xdr:col>
                    <xdr:colOff>57150</xdr:colOff>
                    <xdr:row>12</xdr:row>
                    <xdr:rowOff>0</xdr:rowOff>
                  </from>
                  <to>
                    <xdr:col>35</xdr:col>
                    <xdr:colOff>66675</xdr:colOff>
                    <xdr:row>13</xdr:row>
                    <xdr:rowOff>28575</xdr:rowOff>
                  </to>
                </anchor>
              </controlPr>
            </control>
          </mc:Choice>
        </mc:AlternateContent>
        <mc:AlternateContent xmlns:mc="http://schemas.openxmlformats.org/markup-compatibility/2006">
          <mc:Choice Requires="x14">
            <control shapeId="9311" r:id="rId66" name="Check Box 95">
              <controlPr defaultSize="0" autoFill="0" autoLine="0" autoPict="0">
                <anchor moveWithCells="1">
                  <from>
                    <xdr:col>29</xdr:col>
                    <xdr:colOff>76200</xdr:colOff>
                    <xdr:row>13</xdr:row>
                    <xdr:rowOff>28575</xdr:rowOff>
                  </from>
                  <to>
                    <xdr:col>31</xdr:col>
                    <xdr:colOff>38100</xdr:colOff>
                    <xdr:row>13</xdr:row>
                    <xdr:rowOff>190500</xdr:rowOff>
                  </to>
                </anchor>
              </controlPr>
            </control>
          </mc:Choice>
        </mc:AlternateContent>
        <mc:AlternateContent xmlns:mc="http://schemas.openxmlformats.org/markup-compatibility/2006">
          <mc:Choice Requires="x14">
            <control shapeId="9312" r:id="rId67" name="Check Box 96">
              <controlPr defaultSize="0" autoFill="0" autoLine="0" autoPict="0">
                <anchor moveWithCells="1">
                  <from>
                    <xdr:col>33</xdr:col>
                    <xdr:colOff>57150</xdr:colOff>
                    <xdr:row>13</xdr:row>
                    <xdr:rowOff>28575</xdr:rowOff>
                  </from>
                  <to>
                    <xdr:col>35</xdr:col>
                    <xdr:colOff>38100</xdr:colOff>
                    <xdr:row>13</xdr:row>
                    <xdr:rowOff>200025</xdr:rowOff>
                  </to>
                </anchor>
              </controlPr>
            </control>
          </mc:Choice>
        </mc:AlternateContent>
        <mc:AlternateContent xmlns:mc="http://schemas.openxmlformats.org/markup-compatibility/2006">
          <mc:Choice Requires="x14">
            <control shapeId="9313" r:id="rId68" name="Check Box 97">
              <controlPr defaultSize="0" autoFill="0" autoLine="0" autoPict="0">
                <anchor moveWithCells="1">
                  <from>
                    <xdr:col>29</xdr:col>
                    <xdr:colOff>76200</xdr:colOff>
                    <xdr:row>15</xdr:row>
                    <xdr:rowOff>19050</xdr:rowOff>
                  </from>
                  <to>
                    <xdr:col>31</xdr:col>
                    <xdr:colOff>38100</xdr:colOff>
                    <xdr:row>15</xdr:row>
                    <xdr:rowOff>180975</xdr:rowOff>
                  </to>
                </anchor>
              </controlPr>
            </control>
          </mc:Choice>
        </mc:AlternateContent>
        <mc:AlternateContent xmlns:mc="http://schemas.openxmlformats.org/markup-compatibility/2006">
          <mc:Choice Requires="x14">
            <control shapeId="9314" r:id="rId69" name="Check Box 98">
              <controlPr defaultSize="0" autoFill="0" autoLine="0" autoPict="0">
                <anchor moveWithCells="1">
                  <from>
                    <xdr:col>33</xdr:col>
                    <xdr:colOff>57150</xdr:colOff>
                    <xdr:row>15</xdr:row>
                    <xdr:rowOff>19050</xdr:rowOff>
                  </from>
                  <to>
                    <xdr:col>35</xdr:col>
                    <xdr:colOff>28575</xdr:colOff>
                    <xdr:row>15</xdr:row>
                    <xdr:rowOff>180975</xdr:rowOff>
                  </to>
                </anchor>
              </controlPr>
            </control>
          </mc:Choice>
        </mc:AlternateContent>
        <mc:AlternateContent xmlns:mc="http://schemas.openxmlformats.org/markup-compatibility/2006">
          <mc:Choice Requires="x14">
            <control shapeId="9315" r:id="rId70" name="Check Box 99">
              <controlPr defaultSize="0" autoFill="0" autoLine="0" autoPict="0">
                <anchor moveWithCells="1">
                  <from>
                    <xdr:col>32</xdr:col>
                    <xdr:colOff>19050</xdr:colOff>
                    <xdr:row>16</xdr:row>
                    <xdr:rowOff>28575</xdr:rowOff>
                  </from>
                  <to>
                    <xdr:col>34</xdr:col>
                    <xdr:colOff>19050</xdr:colOff>
                    <xdr:row>16</xdr:row>
                    <xdr:rowOff>171450</xdr:rowOff>
                  </to>
                </anchor>
              </controlPr>
            </control>
          </mc:Choice>
        </mc:AlternateContent>
        <mc:AlternateContent xmlns:mc="http://schemas.openxmlformats.org/markup-compatibility/2006">
          <mc:Choice Requires="x14">
            <control shapeId="9316" r:id="rId71" name="Check Box 100">
              <controlPr defaultSize="0" autoFill="0" autoLine="0" autoPict="0">
                <anchor moveWithCells="1">
                  <from>
                    <xdr:col>35</xdr:col>
                    <xdr:colOff>85725</xdr:colOff>
                    <xdr:row>16</xdr:row>
                    <xdr:rowOff>19050</xdr:rowOff>
                  </from>
                  <to>
                    <xdr:col>37</xdr:col>
                    <xdr:colOff>38100</xdr:colOff>
                    <xdr:row>16</xdr:row>
                    <xdr:rowOff>190500</xdr:rowOff>
                  </to>
                </anchor>
              </controlPr>
            </control>
          </mc:Choice>
        </mc:AlternateContent>
        <mc:AlternateContent xmlns:mc="http://schemas.openxmlformats.org/markup-compatibility/2006">
          <mc:Choice Requires="x14">
            <control shapeId="9317" r:id="rId72" name="Check Box 101">
              <controlPr defaultSize="0" autoFill="0" autoLine="0" autoPict="0">
                <anchor moveWithCells="1">
                  <from>
                    <xdr:col>29</xdr:col>
                    <xdr:colOff>76200</xdr:colOff>
                    <xdr:row>12</xdr:row>
                    <xdr:rowOff>0</xdr:rowOff>
                  </from>
                  <to>
                    <xdr:col>31</xdr:col>
                    <xdr:colOff>66675</xdr:colOff>
                    <xdr:row>13</xdr:row>
                    <xdr:rowOff>19050</xdr:rowOff>
                  </to>
                </anchor>
              </controlPr>
            </control>
          </mc:Choice>
        </mc:AlternateContent>
        <mc:AlternateContent xmlns:mc="http://schemas.openxmlformats.org/markup-compatibility/2006">
          <mc:Choice Requires="x14">
            <control shapeId="9318" r:id="rId73" name="Check Box 102">
              <controlPr defaultSize="0" autoFill="0" autoLine="0" autoPict="0">
                <anchor moveWithCells="1">
                  <from>
                    <xdr:col>29</xdr:col>
                    <xdr:colOff>76200</xdr:colOff>
                    <xdr:row>14</xdr:row>
                    <xdr:rowOff>28575</xdr:rowOff>
                  </from>
                  <to>
                    <xdr:col>31</xdr:col>
                    <xdr:colOff>38100</xdr:colOff>
                    <xdr:row>14</xdr:row>
                    <xdr:rowOff>190500</xdr:rowOff>
                  </to>
                </anchor>
              </controlPr>
            </control>
          </mc:Choice>
        </mc:AlternateContent>
        <mc:AlternateContent xmlns:mc="http://schemas.openxmlformats.org/markup-compatibility/2006">
          <mc:Choice Requires="x14">
            <control shapeId="9319" r:id="rId74" name="Check Box 103">
              <controlPr defaultSize="0" autoFill="0" autoLine="0" autoPict="0">
                <anchor moveWithCells="1">
                  <from>
                    <xdr:col>33</xdr:col>
                    <xdr:colOff>66675</xdr:colOff>
                    <xdr:row>14</xdr:row>
                    <xdr:rowOff>28575</xdr:rowOff>
                  </from>
                  <to>
                    <xdr:col>35</xdr:col>
                    <xdr:colOff>38100</xdr:colOff>
                    <xdr:row>14</xdr:row>
                    <xdr:rowOff>190500</xdr:rowOff>
                  </to>
                </anchor>
              </controlPr>
            </control>
          </mc:Choice>
        </mc:AlternateContent>
        <mc:AlternateContent xmlns:mc="http://schemas.openxmlformats.org/markup-compatibility/2006">
          <mc:Choice Requires="x14">
            <control shapeId="9320" r:id="rId75" name="Check Box 104">
              <controlPr defaultSize="0" autoFill="0" autoLine="0" autoPict="0">
                <anchor moveWithCells="1">
                  <from>
                    <xdr:col>31</xdr:col>
                    <xdr:colOff>19050</xdr:colOff>
                    <xdr:row>13</xdr:row>
                    <xdr:rowOff>19050</xdr:rowOff>
                  </from>
                  <to>
                    <xdr:col>32</xdr:col>
                    <xdr:colOff>95250</xdr:colOff>
                    <xdr:row>13</xdr:row>
                    <xdr:rowOff>190500</xdr:rowOff>
                  </to>
                </anchor>
              </controlPr>
            </control>
          </mc:Choice>
        </mc:AlternateContent>
        <mc:AlternateContent xmlns:mc="http://schemas.openxmlformats.org/markup-compatibility/2006">
          <mc:Choice Requires="x14">
            <control shapeId="9321" r:id="rId76" name="Check Box 105">
              <controlPr defaultSize="0" autoFill="0" autoLine="0" autoPict="0">
                <anchor moveWithCells="1">
                  <from>
                    <xdr:col>35</xdr:col>
                    <xdr:colOff>28575</xdr:colOff>
                    <xdr:row>13</xdr:row>
                    <xdr:rowOff>19050</xdr:rowOff>
                  </from>
                  <to>
                    <xdr:col>36</xdr:col>
                    <xdr:colOff>123825</xdr:colOff>
                    <xdr:row>13</xdr:row>
                    <xdr:rowOff>190500</xdr:rowOff>
                  </to>
                </anchor>
              </controlPr>
            </control>
          </mc:Choice>
        </mc:AlternateContent>
        <mc:AlternateContent xmlns:mc="http://schemas.openxmlformats.org/markup-compatibility/2006">
          <mc:Choice Requires="x14">
            <control shapeId="9322" r:id="rId77" name="Check Box 106">
              <controlPr defaultSize="0" autoFill="0" autoLine="0" autoPict="0">
                <anchor moveWithCells="1">
                  <from>
                    <xdr:col>31</xdr:col>
                    <xdr:colOff>19050</xdr:colOff>
                    <xdr:row>13</xdr:row>
                    <xdr:rowOff>19050</xdr:rowOff>
                  </from>
                  <to>
                    <xdr:col>32</xdr:col>
                    <xdr:colOff>95250</xdr:colOff>
                    <xdr:row>13</xdr:row>
                    <xdr:rowOff>190500</xdr:rowOff>
                  </to>
                </anchor>
              </controlPr>
            </control>
          </mc:Choice>
        </mc:AlternateContent>
        <mc:AlternateContent xmlns:mc="http://schemas.openxmlformats.org/markup-compatibility/2006">
          <mc:Choice Requires="x14">
            <control shapeId="9323" r:id="rId78" name="Check Box 107">
              <controlPr defaultSize="0" autoFill="0" autoLine="0" autoPict="0">
                <anchor moveWithCells="1">
                  <from>
                    <xdr:col>35</xdr:col>
                    <xdr:colOff>28575</xdr:colOff>
                    <xdr:row>13</xdr:row>
                    <xdr:rowOff>19050</xdr:rowOff>
                  </from>
                  <to>
                    <xdr:col>36</xdr:col>
                    <xdr:colOff>123825</xdr:colOff>
                    <xdr:row>13</xdr:row>
                    <xdr:rowOff>190500</xdr:rowOff>
                  </to>
                </anchor>
              </controlPr>
            </control>
          </mc:Choice>
        </mc:AlternateContent>
        <mc:AlternateContent xmlns:mc="http://schemas.openxmlformats.org/markup-compatibility/2006">
          <mc:Choice Requires="x14">
            <control shapeId="9324" r:id="rId79" name="Check Box 108">
              <controlPr defaultSize="0" autoFill="0" autoLine="0" autoPict="0">
                <anchor moveWithCells="1">
                  <from>
                    <xdr:col>31</xdr:col>
                    <xdr:colOff>57150</xdr:colOff>
                    <xdr:row>30</xdr:row>
                    <xdr:rowOff>28575</xdr:rowOff>
                  </from>
                  <to>
                    <xdr:col>32</xdr:col>
                    <xdr:colOff>133350</xdr:colOff>
                    <xdr:row>30</xdr:row>
                    <xdr:rowOff>200025</xdr:rowOff>
                  </to>
                </anchor>
              </controlPr>
            </control>
          </mc:Choice>
        </mc:AlternateContent>
        <mc:AlternateContent xmlns:mc="http://schemas.openxmlformats.org/markup-compatibility/2006">
          <mc:Choice Requires="x14">
            <control shapeId="9325" r:id="rId80" name="Check Box 109">
              <controlPr defaultSize="0" autoFill="0" autoLine="0" autoPict="0">
                <anchor moveWithCells="1">
                  <from>
                    <xdr:col>35</xdr:col>
                    <xdr:colOff>47625</xdr:colOff>
                    <xdr:row>30</xdr:row>
                    <xdr:rowOff>19050</xdr:rowOff>
                  </from>
                  <to>
                    <xdr:col>37</xdr:col>
                    <xdr:colOff>0</xdr:colOff>
                    <xdr:row>30</xdr:row>
                    <xdr:rowOff>190500</xdr:rowOff>
                  </to>
                </anchor>
              </controlPr>
            </control>
          </mc:Choice>
        </mc:AlternateContent>
        <mc:AlternateContent xmlns:mc="http://schemas.openxmlformats.org/markup-compatibility/2006">
          <mc:Choice Requires="x14">
            <control shapeId="9326" r:id="rId81" name="Check Box 110">
              <controlPr defaultSize="0" autoFill="0" autoLine="0" autoPict="0">
                <anchor moveWithCells="1">
                  <from>
                    <xdr:col>31</xdr:col>
                    <xdr:colOff>57150</xdr:colOff>
                    <xdr:row>13</xdr:row>
                    <xdr:rowOff>38100</xdr:rowOff>
                  </from>
                  <to>
                    <xdr:col>32</xdr:col>
                    <xdr:colOff>142875</xdr:colOff>
                    <xdr:row>13</xdr:row>
                    <xdr:rowOff>190500</xdr:rowOff>
                  </to>
                </anchor>
              </controlPr>
            </control>
          </mc:Choice>
        </mc:AlternateContent>
        <mc:AlternateContent xmlns:mc="http://schemas.openxmlformats.org/markup-compatibility/2006">
          <mc:Choice Requires="x14">
            <control shapeId="9327" r:id="rId82" name="Check Box 111">
              <controlPr defaultSize="0" autoFill="0" autoLine="0" autoPict="0">
                <anchor moveWithCells="1">
                  <from>
                    <xdr:col>35</xdr:col>
                    <xdr:colOff>47625</xdr:colOff>
                    <xdr:row>13</xdr:row>
                    <xdr:rowOff>38100</xdr:rowOff>
                  </from>
                  <to>
                    <xdr:col>37</xdr:col>
                    <xdr:colOff>9525</xdr:colOff>
                    <xdr:row>13</xdr:row>
                    <xdr:rowOff>190500</xdr:rowOff>
                  </to>
                </anchor>
              </controlPr>
            </control>
          </mc:Choice>
        </mc:AlternateContent>
        <mc:AlternateContent xmlns:mc="http://schemas.openxmlformats.org/markup-compatibility/2006">
          <mc:Choice Requires="x14">
            <control shapeId="9328" r:id="rId83" name="Check Box 112">
              <controlPr defaultSize="0" autoFill="0" autoLine="0" autoPict="0">
                <anchor moveWithCells="1">
                  <from>
                    <xdr:col>31</xdr:col>
                    <xdr:colOff>19050</xdr:colOff>
                    <xdr:row>30</xdr:row>
                    <xdr:rowOff>19050</xdr:rowOff>
                  </from>
                  <to>
                    <xdr:col>32</xdr:col>
                    <xdr:colOff>95250</xdr:colOff>
                    <xdr:row>30</xdr:row>
                    <xdr:rowOff>190500</xdr:rowOff>
                  </to>
                </anchor>
              </controlPr>
            </control>
          </mc:Choice>
        </mc:AlternateContent>
        <mc:AlternateContent xmlns:mc="http://schemas.openxmlformats.org/markup-compatibility/2006">
          <mc:Choice Requires="x14">
            <control shapeId="9329" r:id="rId84" name="Check Box 113">
              <controlPr defaultSize="0" autoFill="0" autoLine="0" autoPict="0">
                <anchor moveWithCells="1">
                  <from>
                    <xdr:col>35</xdr:col>
                    <xdr:colOff>28575</xdr:colOff>
                    <xdr:row>30</xdr:row>
                    <xdr:rowOff>19050</xdr:rowOff>
                  </from>
                  <to>
                    <xdr:col>36</xdr:col>
                    <xdr:colOff>123825</xdr:colOff>
                    <xdr:row>30</xdr:row>
                    <xdr:rowOff>190500</xdr:rowOff>
                  </to>
                </anchor>
              </controlPr>
            </control>
          </mc:Choice>
        </mc:AlternateContent>
        <mc:AlternateContent xmlns:mc="http://schemas.openxmlformats.org/markup-compatibility/2006">
          <mc:Choice Requires="x14">
            <control shapeId="9330" r:id="rId85" name="Check Box 114">
              <controlPr defaultSize="0" autoFill="0" autoLine="0" autoPict="0">
                <anchor moveWithCells="1">
                  <from>
                    <xdr:col>31</xdr:col>
                    <xdr:colOff>57150</xdr:colOff>
                    <xdr:row>30</xdr:row>
                    <xdr:rowOff>38100</xdr:rowOff>
                  </from>
                  <to>
                    <xdr:col>33</xdr:col>
                    <xdr:colOff>0</xdr:colOff>
                    <xdr:row>30</xdr:row>
                    <xdr:rowOff>190500</xdr:rowOff>
                  </to>
                </anchor>
              </controlPr>
            </control>
          </mc:Choice>
        </mc:AlternateContent>
        <mc:AlternateContent xmlns:mc="http://schemas.openxmlformats.org/markup-compatibility/2006">
          <mc:Choice Requires="x14">
            <control shapeId="9331" r:id="rId86" name="Check Box 115">
              <controlPr defaultSize="0" autoFill="0" autoLine="0" autoPict="0">
                <anchor moveWithCells="1">
                  <from>
                    <xdr:col>35</xdr:col>
                    <xdr:colOff>47625</xdr:colOff>
                    <xdr:row>30</xdr:row>
                    <xdr:rowOff>38100</xdr:rowOff>
                  </from>
                  <to>
                    <xdr:col>37</xdr:col>
                    <xdr:colOff>9525</xdr:colOff>
                    <xdr:row>30</xdr:row>
                    <xdr:rowOff>190500</xdr:rowOff>
                  </to>
                </anchor>
              </controlPr>
            </control>
          </mc:Choice>
        </mc:AlternateContent>
        <mc:AlternateContent xmlns:mc="http://schemas.openxmlformats.org/markup-compatibility/2006">
          <mc:Choice Requires="x14">
            <control shapeId="9332" r:id="rId87" name="Check Box 116">
              <controlPr defaultSize="0" autoFill="0" autoLine="0" autoPict="0">
                <anchor moveWithCells="1">
                  <from>
                    <xdr:col>39</xdr:col>
                    <xdr:colOff>28575</xdr:colOff>
                    <xdr:row>11</xdr:row>
                    <xdr:rowOff>200025</xdr:rowOff>
                  </from>
                  <to>
                    <xdr:col>41</xdr:col>
                    <xdr:colOff>28575</xdr:colOff>
                    <xdr:row>13</xdr:row>
                    <xdr:rowOff>28575</xdr:rowOff>
                  </to>
                </anchor>
              </controlPr>
            </control>
          </mc:Choice>
        </mc:AlternateContent>
        <mc:AlternateContent xmlns:mc="http://schemas.openxmlformats.org/markup-compatibility/2006">
          <mc:Choice Requires="x14">
            <control shapeId="9333" r:id="rId88" name="Check Box 117">
              <controlPr defaultSize="0" autoFill="0" autoLine="0" autoPict="0">
                <anchor moveWithCells="1">
                  <from>
                    <xdr:col>48</xdr:col>
                    <xdr:colOff>57150</xdr:colOff>
                    <xdr:row>11</xdr:row>
                    <xdr:rowOff>200025</xdr:rowOff>
                  </from>
                  <to>
                    <xdr:col>50</xdr:col>
                    <xdr:colOff>85725</xdr:colOff>
                    <xdr:row>13</xdr:row>
                    <xdr:rowOff>38100</xdr:rowOff>
                  </to>
                </anchor>
              </controlPr>
            </control>
          </mc:Choice>
        </mc:AlternateContent>
        <mc:AlternateContent xmlns:mc="http://schemas.openxmlformats.org/markup-compatibility/2006">
          <mc:Choice Requires="x14">
            <control shapeId="9334" r:id="rId89" name="Check Box 118">
              <controlPr defaultSize="0" autoFill="0" autoLine="0" autoPict="0">
                <anchor moveWithCells="1">
                  <from>
                    <xdr:col>39</xdr:col>
                    <xdr:colOff>28575</xdr:colOff>
                    <xdr:row>12</xdr:row>
                    <xdr:rowOff>0</xdr:rowOff>
                  </from>
                  <to>
                    <xdr:col>41</xdr:col>
                    <xdr:colOff>19050</xdr:colOff>
                    <xdr:row>13</xdr:row>
                    <xdr:rowOff>38100</xdr:rowOff>
                  </to>
                </anchor>
              </controlPr>
            </control>
          </mc:Choice>
        </mc:AlternateContent>
        <mc:AlternateContent xmlns:mc="http://schemas.openxmlformats.org/markup-compatibility/2006">
          <mc:Choice Requires="x14">
            <control shapeId="9335" r:id="rId90" name="Check Box 119">
              <controlPr defaultSize="0" autoFill="0" autoLine="0" autoPict="0">
                <anchor moveWithCells="1">
                  <from>
                    <xdr:col>47</xdr:col>
                    <xdr:colOff>57150</xdr:colOff>
                    <xdr:row>30</xdr:row>
                    <xdr:rowOff>19050</xdr:rowOff>
                  </from>
                  <to>
                    <xdr:col>49</xdr:col>
                    <xdr:colOff>19050</xdr:colOff>
                    <xdr:row>30</xdr:row>
                    <xdr:rowOff>190500</xdr:rowOff>
                  </to>
                </anchor>
              </controlPr>
            </control>
          </mc:Choice>
        </mc:AlternateContent>
        <mc:AlternateContent xmlns:mc="http://schemas.openxmlformats.org/markup-compatibility/2006">
          <mc:Choice Requires="x14">
            <control shapeId="9336" r:id="rId91" name="Check Box 120">
              <controlPr defaultSize="0" autoFill="0" autoLine="0" autoPict="0">
                <anchor moveWithCells="1">
                  <from>
                    <xdr:col>51</xdr:col>
                    <xdr:colOff>38100</xdr:colOff>
                    <xdr:row>30</xdr:row>
                    <xdr:rowOff>19050</xdr:rowOff>
                  </from>
                  <to>
                    <xdr:col>53</xdr:col>
                    <xdr:colOff>9525</xdr:colOff>
                    <xdr:row>30</xdr:row>
                    <xdr:rowOff>190500</xdr:rowOff>
                  </to>
                </anchor>
              </controlPr>
            </control>
          </mc:Choice>
        </mc:AlternateContent>
        <mc:AlternateContent xmlns:mc="http://schemas.openxmlformats.org/markup-compatibility/2006">
          <mc:Choice Requires="x14">
            <control shapeId="9337" r:id="rId92" name="Check Box 121">
              <controlPr defaultSize="0" autoFill="0" autoLine="0" autoPict="0">
                <anchor moveWithCells="1">
                  <from>
                    <xdr:col>49</xdr:col>
                    <xdr:colOff>57150</xdr:colOff>
                    <xdr:row>12</xdr:row>
                    <xdr:rowOff>0</xdr:rowOff>
                  </from>
                  <to>
                    <xdr:col>51</xdr:col>
                    <xdr:colOff>66675</xdr:colOff>
                    <xdr:row>13</xdr:row>
                    <xdr:rowOff>28575</xdr:rowOff>
                  </to>
                </anchor>
              </controlPr>
            </control>
          </mc:Choice>
        </mc:AlternateContent>
        <mc:AlternateContent xmlns:mc="http://schemas.openxmlformats.org/markup-compatibility/2006">
          <mc:Choice Requires="x14">
            <control shapeId="9338" r:id="rId93" name="Check Box 122">
              <controlPr defaultSize="0" autoFill="0" autoLine="0" autoPict="0">
                <anchor moveWithCells="1">
                  <from>
                    <xdr:col>45</xdr:col>
                    <xdr:colOff>76200</xdr:colOff>
                    <xdr:row>13</xdr:row>
                    <xdr:rowOff>28575</xdr:rowOff>
                  </from>
                  <to>
                    <xdr:col>47</xdr:col>
                    <xdr:colOff>19050</xdr:colOff>
                    <xdr:row>13</xdr:row>
                    <xdr:rowOff>190500</xdr:rowOff>
                  </to>
                </anchor>
              </controlPr>
            </control>
          </mc:Choice>
        </mc:AlternateContent>
        <mc:AlternateContent xmlns:mc="http://schemas.openxmlformats.org/markup-compatibility/2006">
          <mc:Choice Requires="x14">
            <control shapeId="9339" r:id="rId94" name="Check Box 123">
              <controlPr defaultSize="0" autoFill="0" autoLine="0" autoPict="0">
                <anchor moveWithCells="1">
                  <from>
                    <xdr:col>49</xdr:col>
                    <xdr:colOff>57150</xdr:colOff>
                    <xdr:row>13</xdr:row>
                    <xdr:rowOff>28575</xdr:rowOff>
                  </from>
                  <to>
                    <xdr:col>51</xdr:col>
                    <xdr:colOff>38100</xdr:colOff>
                    <xdr:row>13</xdr:row>
                    <xdr:rowOff>200025</xdr:rowOff>
                  </to>
                </anchor>
              </controlPr>
            </control>
          </mc:Choice>
        </mc:AlternateContent>
        <mc:AlternateContent xmlns:mc="http://schemas.openxmlformats.org/markup-compatibility/2006">
          <mc:Choice Requires="x14">
            <control shapeId="9340" r:id="rId95" name="Check Box 124">
              <controlPr defaultSize="0" autoFill="0" autoLine="0" autoPict="0">
                <anchor moveWithCells="1">
                  <from>
                    <xdr:col>45</xdr:col>
                    <xdr:colOff>76200</xdr:colOff>
                    <xdr:row>15</xdr:row>
                    <xdr:rowOff>19050</xdr:rowOff>
                  </from>
                  <to>
                    <xdr:col>47</xdr:col>
                    <xdr:colOff>19050</xdr:colOff>
                    <xdr:row>15</xdr:row>
                    <xdr:rowOff>180975</xdr:rowOff>
                  </to>
                </anchor>
              </controlPr>
            </control>
          </mc:Choice>
        </mc:AlternateContent>
        <mc:AlternateContent xmlns:mc="http://schemas.openxmlformats.org/markup-compatibility/2006">
          <mc:Choice Requires="x14">
            <control shapeId="9341" r:id="rId96" name="Check Box 125">
              <controlPr defaultSize="0" autoFill="0" autoLine="0" autoPict="0">
                <anchor moveWithCells="1">
                  <from>
                    <xdr:col>49</xdr:col>
                    <xdr:colOff>57150</xdr:colOff>
                    <xdr:row>15</xdr:row>
                    <xdr:rowOff>19050</xdr:rowOff>
                  </from>
                  <to>
                    <xdr:col>51</xdr:col>
                    <xdr:colOff>28575</xdr:colOff>
                    <xdr:row>15</xdr:row>
                    <xdr:rowOff>180975</xdr:rowOff>
                  </to>
                </anchor>
              </controlPr>
            </control>
          </mc:Choice>
        </mc:AlternateContent>
        <mc:AlternateContent xmlns:mc="http://schemas.openxmlformats.org/markup-compatibility/2006">
          <mc:Choice Requires="x14">
            <control shapeId="9342" r:id="rId97" name="Check Box 126">
              <controlPr defaultSize="0" autoFill="0" autoLine="0" autoPict="0">
                <anchor moveWithCells="1">
                  <from>
                    <xdr:col>48</xdr:col>
                    <xdr:colOff>19050</xdr:colOff>
                    <xdr:row>16</xdr:row>
                    <xdr:rowOff>28575</xdr:rowOff>
                  </from>
                  <to>
                    <xdr:col>50</xdr:col>
                    <xdr:colOff>38100</xdr:colOff>
                    <xdr:row>16</xdr:row>
                    <xdr:rowOff>171450</xdr:rowOff>
                  </to>
                </anchor>
              </controlPr>
            </control>
          </mc:Choice>
        </mc:AlternateContent>
        <mc:AlternateContent xmlns:mc="http://schemas.openxmlformats.org/markup-compatibility/2006">
          <mc:Choice Requires="x14">
            <control shapeId="9343" r:id="rId98" name="Check Box 127">
              <controlPr defaultSize="0" autoFill="0" autoLine="0" autoPict="0">
                <anchor moveWithCells="1">
                  <from>
                    <xdr:col>51</xdr:col>
                    <xdr:colOff>85725</xdr:colOff>
                    <xdr:row>16</xdr:row>
                    <xdr:rowOff>19050</xdr:rowOff>
                  </from>
                  <to>
                    <xdr:col>53</xdr:col>
                    <xdr:colOff>57150</xdr:colOff>
                    <xdr:row>16</xdr:row>
                    <xdr:rowOff>190500</xdr:rowOff>
                  </to>
                </anchor>
              </controlPr>
            </control>
          </mc:Choice>
        </mc:AlternateContent>
        <mc:AlternateContent xmlns:mc="http://schemas.openxmlformats.org/markup-compatibility/2006">
          <mc:Choice Requires="x14">
            <control shapeId="9344" r:id="rId99" name="Check Box 128">
              <controlPr defaultSize="0" autoFill="0" autoLine="0" autoPict="0">
                <anchor moveWithCells="1">
                  <from>
                    <xdr:col>45</xdr:col>
                    <xdr:colOff>76200</xdr:colOff>
                    <xdr:row>12</xdr:row>
                    <xdr:rowOff>0</xdr:rowOff>
                  </from>
                  <to>
                    <xdr:col>47</xdr:col>
                    <xdr:colOff>47625</xdr:colOff>
                    <xdr:row>13</xdr:row>
                    <xdr:rowOff>19050</xdr:rowOff>
                  </to>
                </anchor>
              </controlPr>
            </control>
          </mc:Choice>
        </mc:AlternateContent>
        <mc:AlternateContent xmlns:mc="http://schemas.openxmlformats.org/markup-compatibility/2006">
          <mc:Choice Requires="x14">
            <control shapeId="9345" r:id="rId100" name="Check Box 129">
              <controlPr defaultSize="0" autoFill="0" autoLine="0" autoPict="0">
                <anchor moveWithCells="1">
                  <from>
                    <xdr:col>45</xdr:col>
                    <xdr:colOff>76200</xdr:colOff>
                    <xdr:row>14</xdr:row>
                    <xdr:rowOff>28575</xdr:rowOff>
                  </from>
                  <to>
                    <xdr:col>47</xdr:col>
                    <xdr:colOff>19050</xdr:colOff>
                    <xdr:row>14</xdr:row>
                    <xdr:rowOff>190500</xdr:rowOff>
                  </to>
                </anchor>
              </controlPr>
            </control>
          </mc:Choice>
        </mc:AlternateContent>
        <mc:AlternateContent xmlns:mc="http://schemas.openxmlformats.org/markup-compatibility/2006">
          <mc:Choice Requires="x14">
            <control shapeId="9346" r:id="rId101" name="Check Box 130">
              <controlPr defaultSize="0" autoFill="0" autoLine="0" autoPict="0">
                <anchor moveWithCells="1">
                  <from>
                    <xdr:col>49</xdr:col>
                    <xdr:colOff>66675</xdr:colOff>
                    <xdr:row>14</xdr:row>
                    <xdr:rowOff>28575</xdr:rowOff>
                  </from>
                  <to>
                    <xdr:col>51</xdr:col>
                    <xdr:colOff>38100</xdr:colOff>
                    <xdr:row>14</xdr:row>
                    <xdr:rowOff>190500</xdr:rowOff>
                  </to>
                </anchor>
              </controlPr>
            </control>
          </mc:Choice>
        </mc:AlternateContent>
        <mc:AlternateContent xmlns:mc="http://schemas.openxmlformats.org/markup-compatibility/2006">
          <mc:Choice Requires="x14">
            <control shapeId="9347" r:id="rId102" name="Check Box 131">
              <controlPr defaultSize="0" autoFill="0" autoLine="0" autoPict="0">
                <anchor moveWithCells="1">
                  <from>
                    <xdr:col>47</xdr:col>
                    <xdr:colOff>19050</xdr:colOff>
                    <xdr:row>13</xdr:row>
                    <xdr:rowOff>19050</xdr:rowOff>
                  </from>
                  <to>
                    <xdr:col>48</xdr:col>
                    <xdr:colOff>104775</xdr:colOff>
                    <xdr:row>13</xdr:row>
                    <xdr:rowOff>190500</xdr:rowOff>
                  </to>
                </anchor>
              </controlPr>
            </control>
          </mc:Choice>
        </mc:AlternateContent>
        <mc:AlternateContent xmlns:mc="http://schemas.openxmlformats.org/markup-compatibility/2006">
          <mc:Choice Requires="x14">
            <control shapeId="9348" r:id="rId103" name="Check Box 132">
              <controlPr defaultSize="0" autoFill="0" autoLine="0" autoPict="0">
                <anchor moveWithCells="1">
                  <from>
                    <xdr:col>51</xdr:col>
                    <xdr:colOff>28575</xdr:colOff>
                    <xdr:row>13</xdr:row>
                    <xdr:rowOff>19050</xdr:rowOff>
                  </from>
                  <to>
                    <xdr:col>53</xdr:col>
                    <xdr:colOff>0</xdr:colOff>
                    <xdr:row>13</xdr:row>
                    <xdr:rowOff>190500</xdr:rowOff>
                  </to>
                </anchor>
              </controlPr>
            </control>
          </mc:Choice>
        </mc:AlternateContent>
        <mc:AlternateContent xmlns:mc="http://schemas.openxmlformats.org/markup-compatibility/2006">
          <mc:Choice Requires="x14">
            <control shapeId="9349" r:id="rId104" name="Check Box 133">
              <controlPr defaultSize="0" autoFill="0" autoLine="0" autoPict="0">
                <anchor moveWithCells="1">
                  <from>
                    <xdr:col>47</xdr:col>
                    <xdr:colOff>19050</xdr:colOff>
                    <xdr:row>13</xdr:row>
                    <xdr:rowOff>19050</xdr:rowOff>
                  </from>
                  <to>
                    <xdr:col>48</xdr:col>
                    <xdr:colOff>104775</xdr:colOff>
                    <xdr:row>13</xdr:row>
                    <xdr:rowOff>190500</xdr:rowOff>
                  </to>
                </anchor>
              </controlPr>
            </control>
          </mc:Choice>
        </mc:AlternateContent>
        <mc:AlternateContent xmlns:mc="http://schemas.openxmlformats.org/markup-compatibility/2006">
          <mc:Choice Requires="x14">
            <control shapeId="9350" r:id="rId105" name="Check Box 134">
              <controlPr defaultSize="0" autoFill="0" autoLine="0" autoPict="0">
                <anchor moveWithCells="1">
                  <from>
                    <xdr:col>51</xdr:col>
                    <xdr:colOff>28575</xdr:colOff>
                    <xdr:row>13</xdr:row>
                    <xdr:rowOff>19050</xdr:rowOff>
                  </from>
                  <to>
                    <xdr:col>53</xdr:col>
                    <xdr:colOff>0</xdr:colOff>
                    <xdr:row>13</xdr:row>
                    <xdr:rowOff>190500</xdr:rowOff>
                  </to>
                </anchor>
              </controlPr>
            </control>
          </mc:Choice>
        </mc:AlternateContent>
        <mc:AlternateContent xmlns:mc="http://schemas.openxmlformats.org/markup-compatibility/2006">
          <mc:Choice Requires="x14">
            <control shapeId="9351" r:id="rId106" name="Check Box 135">
              <controlPr defaultSize="0" autoFill="0" autoLine="0" autoPict="0">
                <anchor moveWithCells="1">
                  <from>
                    <xdr:col>47</xdr:col>
                    <xdr:colOff>57150</xdr:colOff>
                    <xdr:row>30</xdr:row>
                    <xdr:rowOff>28575</xdr:rowOff>
                  </from>
                  <to>
                    <xdr:col>49</xdr:col>
                    <xdr:colOff>19050</xdr:colOff>
                    <xdr:row>30</xdr:row>
                    <xdr:rowOff>200025</xdr:rowOff>
                  </to>
                </anchor>
              </controlPr>
            </control>
          </mc:Choice>
        </mc:AlternateContent>
        <mc:AlternateContent xmlns:mc="http://schemas.openxmlformats.org/markup-compatibility/2006">
          <mc:Choice Requires="x14">
            <control shapeId="9352" r:id="rId107" name="Check Box 136">
              <controlPr defaultSize="0" autoFill="0" autoLine="0" autoPict="0">
                <anchor moveWithCells="1">
                  <from>
                    <xdr:col>51</xdr:col>
                    <xdr:colOff>47625</xdr:colOff>
                    <xdr:row>30</xdr:row>
                    <xdr:rowOff>19050</xdr:rowOff>
                  </from>
                  <to>
                    <xdr:col>53</xdr:col>
                    <xdr:colOff>19050</xdr:colOff>
                    <xdr:row>30</xdr:row>
                    <xdr:rowOff>190500</xdr:rowOff>
                  </to>
                </anchor>
              </controlPr>
            </control>
          </mc:Choice>
        </mc:AlternateContent>
        <mc:AlternateContent xmlns:mc="http://schemas.openxmlformats.org/markup-compatibility/2006">
          <mc:Choice Requires="x14">
            <control shapeId="9353" r:id="rId108" name="Check Box 137">
              <controlPr defaultSize="0" autoFill="0" autoLine="0" autoPict="0">
                <anchor moveWithCells="1">
                  <from>
                    <xdr:col>47</xdr:col>
                    <xdr:colOff>57150</xdr:colOff>
                    <xdr:row>13</xdr:row>
                    <xdr:rowOff>38100</xdr:rowOff>
                  </from>
                  <to>
                    <xdr:col>49</xdr:col>
                    <xdr:colOff>28575</xdr:colOff>
                    <xdr:row>13</xdr:row>
                    <xdr:rowOff>190500</xdr:rowOff>
                  </to>
                </anchor>
              </controlPr>
            </control>
          </mc:Choice>
        </mc:AlternateContent>
        <mc:AlternateContent xmlns:mc="http://schemas.openxmlformats.org/markup-compatibility/2006">
          <mc:Choice Requires="x14">
            <control shapeId="9354" r:id="rId109" name="Check Box 138">
              <controlPr defaultSize="0" autoFill="0" autoLine="0" autoPict="0">
                <anchor moveWithCells="1">
                  <from>
                    <xdr:col>51</xdr:col>
                    <xdr:colOff>47625</xdr:colOff>
                    <xdr:row>13</xdr:row>
                    <xdr:rowOff>38100</xdr:rowOff>
                  </from>
                  <to>
                    <xdr:col>53</xdr:col>
                    <xdr:colOff>28575</xdr:colOff>
                    <xdr:row>13</xdr:row>
                    <xdr:rowOff>190500</xdr:rowOff>
                  </to>
                </anchor>
              </controlPr>
            </control>
          </mc:Choice>
        </mc:AlternateContent>
        <mc:AlternateContent xmlns:mc="http://schemas.openxmlformats.org/markup-compatibility/2006">
          <mc:Choice Requires="x14">
            <control shapeId="9355" r:id="rId110" name="Check Box 139">
              <controlPr defaultSize="0" autoFill="0" autoLine="0" autoPict="0">
                <anchor moveWithCells="1">
                  <from>
                    <xdr:col>47</xdr:col>
                    <xdr:colOff>19050</xdr:colOff>
                    <xdr:row>30</xdr:row>
                    <xdr:rowOff>19050</xdr:rowOff>
                  </from>
                  <to>
                    <xdr:col>48</xdr:col>
                    <xdr:colOff>104775</xdr:colOff>
                    <xdr:row>30</xdr:row>
                    <xdr:rowOff>190500</xdr:rowOff>
                  </to>
                </anchor>
              </controlPr>
            </control>
          </mc:Choice>
        </mc:AlternateContent>
        <mc:AlternateContent xmlns:mc="http://schemas.openxmlformats.org/markup-compatibility/2006">
          <mc:Choice Requires="x14">
            <control shapeId="9356" r:id="rId111" name="Check Box 140">
              <controlPr defaultSize="0" autoFill="0" autoLine="0" autoPict="0">
                <anchor moveWithCells="1">
                  <from>
                    <xdr:col>51</xdr:col>
                    <xdr:colOff>28575</xdr:colOff>
                    <xdr:row>30</xdr:row>
                    <xdr:rowOff>19050</xdr:rowOff>
                  </from>
                  <to>
                    <xdr:col>53</xdr:col>
                    <xdr:colOff>0</xdr:colOff>
                    <xdr:row>30</xdr:row>
                    <xdr:rowOff>190500</xdr:rowOff>
                  </to>
                </anchor>
              </controlPr>
            </control>
          </mc:Choice>
        </mc:AlternateContent>
        <mc:AlternateContent xmlns:mc="http://schemas.openxmlformats.org/markup-compatibility/2006">
          <mc:Choice Requires="x14">
            <control shapeId="9357" r:id="rId112" name="Check Box 141">
              <controlPr defaultSize="0" autoFill="0" autoLine="0" autoPict="0">
                <anchor moveWithCells="1">
                  <from>
                    <xdr:col>47</xdr:col>
                    <xdr:colOff>57150</xdr:colOff>
                    <xdr:row>30</xdr:row>
                    <xdr:rowOff>38100</xdr:rowOff>
                  </from>
                  <to>
                    <xdr:col>49</xdr:col>
                    <xdr:colOff>28575</xdr:colOff>
                    <xdr:row>30</xdr:row>
                    <xdr:rowOff>190500</xdr:rowOff>
                  </to>
                </anchor>
              </controlPr>
            </control>
          </mc:Choice>
        </mc:AlternateContent>
        <mc:AlternateContent xmlns:mc="http://schemas.openxmlformats.org/markup-compatibility/2006">
          <mc:Choice Requires="x14">
            <control shapeId="9358" r:id="rId113" name="Check Box 142">
              <controlPr defaultSize="0" autoFill="0" autoLine="0" autoPict="0">
                <anchor moveWithCells="1">
                  <from>
                    <xdr:col>51</xdr:col>
                    <xdr:colOff>47625</xdr:colOff>
                    <xdr:row>30</xdr:row>
                    <xdr:rowOff>38100</xdr:rowOff>
                  </from>
                  <to>
                    <xdr:col>53</xdr:col>
                    <xdr:colOff>28575</xdr:colOff>
                    <xdr:row>30</xdr:row>
                    <xdr:rowOff>190500</xdr:rowOff>
                  </to>
                </anchor>
              </controlPr>
            </control>
          </mc:Choice>
        </mc:AlternateContent>
        <mc:AlternateContent xmlns:mc="http://schemas.openxmlformats.org/markup-compatibility/2006">
          <mc:Choice Requires="x14">
            <control shapeId="9361" r:id="rId114" name="Check Box 145">
              <controlPr defaultSize="0" autoFill="0" autoLine="0" autoPict="0">
                <anchor moveWithCells="1">
                  <from>
                    <xdr:col>13</xdr:col>
                    <xdr:colOff>76200</xdr:colOff>
                    <xdr:row>15</xdr:row>
                    <xdr:rowOff>19050</xdr:rowOff>
                  </from>
                  <to>
                    <xdr:col>15</xdr:col>
                    <xdr:colOff>47625</xdr:colOff>
                    <xdr:row>15</xdr:row>
                    <xdr:rowOff>180975</xdr:rowOff>
                  </to>
                </anchor>
              </controlPr>
            </control>
          </mc:Choice>
        </mc:AlternateContent>
        <mc:AlternateContent xmlns:mc="http://schemas.openxmlformats.org/markup-compatibility/2006">
          <mc:Choice Requires="x14">
            <control shapeId="9472" r:id="rId115" name="Check Box 256">
              <controlPr defaultSize="0" autoFill="0" autoLine="0" autoPict="0">
                <anchor moveWithCells="1">
                  <from>
                    <xdr:col>62</xdr:col>
                    <xdr:colOff>28575</xdr:colOff>
                    <xdr:row>11</xdr:row>
                    <xdr:rowOff>200025</xdr:rowOff>
                  </from>
                  <to>
                    <xdr:col>64</xdr:col>
                    <xdr:colOff>47625</xdr:colOff>
                    <xdr:row>13</xdr:row>
                    <xdr:rowOff>28575</xdr:rowOff>
                  </to>
                </anchor>
              </controlPr>
            </control>
          </mc:Choice>
        </mc:AlternateContent>
        <mc:AlternateContent xmlns:mc="http://schemas.openxmlformats.org/markup-compatibility/2006">
          <mc:Choice Requires="x14">
            <control shapeId="9473" r:id="rId116" name="Check Box 257">
              <controlPr defaultSize="0" autoFill="0" autoLine="0" autoPict="0">
                <anchor moveWithCells="1">
                  <from>
                    <xdr:col>71</xdr:col>
                    <xdr:colOff>57150</xdr:colOff>
                    <xdr:row>11</xdr:row>
                    <xdr:rowOff>200025</xdr:rowOff>
                  </from>
                  <to>
                    <xdr:col>73</xdr:col>
                    <xdr:colOff>85725</xdr:colOff>
                    <xdr:row>13</xdr:row>
                    <xdr:rowOff>38100</xdr:rowOff>
                  </to>
                </anchor>
              </controlPr>
            </control>
          </mc:Choice>
        </mc:AlternateContent>
        <mc:AlternateContent xmlns:mc="http://schemas.openxmlformats.org/markup-compatibility/2006">
          <mc:Choice Requires="x14">
            <control shapeId="9474" r:id="rId117" name="Check Box 258">
              <controlPr defaultSize="0" autoFill="0" autoLine="0" autoPict="0">
                <anchor moveWithCells="1">
                  <from>
                    <xdr:col>62</xdr:col>
                    <xdr:colOff>28575</xdr:colOff>
                    <xdr:row>12</xdr:row>
                    <xdr:rowOff>0</xdr:rowOff>
                  </from>
                  <to>
                    <xdr:col>64</xdr:col>
                    <xdr:colOff>38100</xdr:colOff>
                    <xdr:row>13</xdr:row>
                    <xdr:rowOff>38100</xdr:rowOff>
                  </to>
                </anchor>
              </controlPr>
            </control>
          </mc:Choice>
        </mc:AlternateContent>
        <mc:AlternateContent xmlns:mc="http://schemas.openxmlformats.org/markup-compatibility/2006">
          <mc:Choice Requires="x14">
            <control shapeId="9475" r:id="rId118" name="Check Box 259">
              <controlPr defaultSize="0" autoFill="0" autoLine="0" autoPict="0">
                <anchor moveWithCells="1">
                  <from>
                    <xdr:col>80</xdr:col>
                    <xdr:colOff>28575</xdr:colOff>
                    <xdr:row>12</xdr:row>
                    <xdr:rowOff>0</xdr:rowOff>
                  </from>
                  <to>
                    <xdr:col>82</xdr:col>
                    <xdr:colOff>38100</xdr:colOff>
                    <xdr:row>13</xdr:row>
                    <xdr:rowOff>38100</xdr:rowOff>
                  </to>
                </anchor>
              </controlPr>
            </control>
          </mc:Choice>
        </mc:AlternateContent>
        <mc:AlternateContent xmlns:mc="http://schemas.openxmlformats.org/markup-compatibility/2006">
          <mc:Choice Requires="x14">
            <control shapeId="9476" r:id="rId119" name="Check Box 260">
              <controlPr defaultSize="0" autoFill="0" autoLine="0" autoPict="0">
                <anchor moveWithCells="1">
                  <from>
                    <xdr:col>86</xdr:col>
                    <xdr:colOff>19050</xdr:colOff>
                    <xdr:row>13</xdr:row>
                    <xdr:rowOff>19050</xdr:rowOff>
                  </from>
                  <to>
                    <xdr:col>87</xdr:col>
                    <xdr:colOff>114300</xdr:colOff>
                    <xdr:row>13</xdr:row>
                    <xdr:rowOff>190500</xdr:rowOff>
                  </to>
                </anchor>
              </controlPr>
            </control>
          </mc:Choice>
        </mc:AlternateContent>
        <mc:AlternateContent xmlns:mc="http://schemas.openxmlformats.org/markup-compatibility/2006">
          <mc:Choice Requires="x14">
            <control shapeId="9477" r:id="rId120" name="Check Box 261">
              <controlPr defaultSize="0" autoFill="0" autoLine="0" autoPict="0">
                <anchor moveWithCells="1">
                  <from>
                    <xdr:col>90</xdr:col>
                    <xdr:colOff>28575</xdr:colOff>
                    <xdr:row>13</xdr:row>
                    <xdr:rowOff>19050</xdr:rowOff>
                  </from>
                  <to>
                    <xdr:col>92</xdr:col>
                    <xdr:colOff>0</xdr:colOff>
                    <xdr:row>13</xdr:row>
                    <xdr:rowOff>190500</xdr:rowOff>
                  </to>
                </anchor>
              </controlPr>
            </control>
          </mc:Choice>
        </mc:AlternateContent>
        <mc:AlternateContent xmlns:mc="http://schemas.openxmlformats.org/markup-compatibility/2006">
          <mc:Choice Requires="x14">
            <control shapeId="9478" r:id="rId121" name="Check Box 262">
              <controlPr defaultSize="0" autoFill="0" autoLine="0" autoPict="0">
                <anchor moveWithCells="1">
                  <from>
                    <xdr:col>102</xdr:col>
                    <xdr:colOff>19050</xdr:colOff>
                    <xdr:row>13</xdr:row>
                    <xdr:rowOff>19050</xdr:rowOff>
                  </from>
                  <to>
                    <xdr:col>103</xdr:col>
                    <xdr:colOff>114300</xdr:colOff>
                    <xdr:row>13</xdr:row>
                    <xdr:rowOff>190500</xdr:rowOff>
                  </to>
                </anchor>
              </controlPr>
            </control>
          </mc:Choice>
        </mc:AlternateContent>
        <mc:AlternateContent xmlns:mc="http://schemas.openxmlformats.org/markup-compatibility/2006">
          <mc:Choice Requires="x14">
            <control shapeId="9479" r:id="rId122" name="Check Box 263">
              <controlPr defaultSize="0" autoFill="0" autoLine="0" autoPict="0">
                <anchor moveWithCells="1">
                  <from>
                    <xdr:col>106</xdr:col>
                    <xdr:colOff>28575</xdr:colOff>
                    <xdr:row>13</xdr:row>
                    <xdr:rowOff>19050</xdr:rowOff>
                  </from>
                  <to>
                    <xdr:col>108</xdr:col>
                    <xdr:colOff>0</xdr:colOff>
                    <xdr:row>13</xdr:row>
                    <xdr:rowOff>190500</xdr:rowOff>
                  </to>
                </anchor>
              </controlPr>
            </control>
          </mc:Choice>
        </mc:AlternateContent>
        <mc:AlternateContent xmlns:mc="http://schemas.openxmlformats.org/markup-compatibility/2006">
          <mc:Choice Requires="x14">
            <control shapeId="9480" r:id="rId123" name="Check Box 264">
              <controlPr defaultSize="0" autoFill="0" autoLine="0" autoPict="0">
                <anchor moveWithCells="1">
                  <from>
                    <xdr:col>102</xdr:col>
                    <xdr:colOff>19050</xdr:colOff>
                    <xdr:row>13</xdr:row>
                    <xdr:rowOff>19050</xdr:rowOff>
                  </from>
                  <to>
                    <xdr:col>103</xdr:col>
                    <xdr:colOff>114300</xdr:colOff>
                    <xdr:row>13</xdr:row>
                    <xdr:rowOff>190500</xdr:rowOff>
                  </to>
                </anchor>
              </controlPr>
            </control>
          </mc:Choice>
        </mc:AlternateContent>
        <mc:AlternateContent xmlns:mc="http://schemas.openxmlformats.org/markup-compatibility/2006">
          <mc:Choice Requires="x14">
            <control shapeId="9481" r:id="rId124" name="Check Box 265">
              <controlPr defaultSize="0" autoFill="0" autoLine="0" autoPict="0">
                <anchor moveWithCells="1">
                  <from>
                    <xdr:col>106</xdr:col>
                    <xdr:colOff>28575</xdr:colOff>
                    <xdr:row>13</xdr:row>
                    <xdr:rowOff>19050</xdr:rowOff>
                  </from>
                  <to>
                    <xdr:col>108</xdr:col>
                    <xdr:colOff>0</xdr:colOff>
                    <xdr:row>13</xdr:row>
                    <xdr:rowOff>190500</xdr:rowOff>
                  </to>
                </anchor>
              </controlPr>
            </control>
          </mc:Choice>
        </mc:AlternateContent>
        <mc:AlternateContent xmlns:mc="http://schemas.openxmlformats.org/markup-compatibility/2006">
          <mc:Choice Requires="x14">
            <control shapeId="9482" r:id="rId125" name="Check Box 266">
              <controlPr defaultSize="0" autoFill="0" autoLine="0" autoPict="0">
                <anchor moveWithCells="1">
                  <from>
                    <xdr:col>70</xdr:col>
                    <xdr:colOff>57150</xdr:colOff>
                    <xdr:row>30</xdr:row>
                    <xdr:rowOff>19050</xdr:rowOff>
                  </from>
                  <to>
                    <xdr:col>72</xdr:col>
                    <xdr:colOff>28575</xdr:colOff>
                    <xdr:row>30</xdr:row>
                    <xdr:rowOff>190500</xdr:rowOff>
                  </to>
                </anchor>
              </controlPr>
            </control>
          </mc:Choice>
        </mc:AlternateContent>
        <mc:AlternateContent xmlns:mc="http://schemas.openxmlformats.org/markup-compatibility/2006">
          <mc:Choice Requires="x14">
            <control shapeId="9483" r:id="rId126" name="Check Box 267">
              <controlPr defaultSize="0" autoFill="0" autoLine="0" autoPict="0">
                <anchor moveWithCells="1">
                  <from>
                    <xdr:col>74</xdr:col>
                    <xdr:colOff>38100</xdr:colOff>
                    <xdr:row>30</xdr:row>
                    <xdr:rowOff>19050</xdr:rowOff>
                  </from>
                  <to>
                    <xdr:col>76</xdr:col>
                    <xdr:colOff>9525</xdr:colOff>
                    <xdr:row>30</xdr:row>
                    <xdr:rowOff>190500</xdr:rowOff>
                  </to>
                </anchor>
              </controlPr>
            </control>
          </mc:Choice>
        </mc:AlternateContent>
        <mc:AlternateContent xmlns:mc="http://schemas.openxmlformats.org/markup-compatibility/2006">
          <mc:Choice Requires="x14">
            <control shapeId="9484" r:id="rId127" name="Check Box 268">
              <controlPr defaultSize="0" autoFill="0" autoLine="0" autoPict="0">
                <anchor moveWithCells="1">
                  <from>
                    <xdr:col>86</xdr:col>
                    <xdr:colOff>57150</xdr:colOff>
                    <xdr:row>30</xdr:row>
                    <xdr:rowOff>28575</xdr:rowOff>
                  </from>
                  <to>
                    <xdr:col>88</xdr:col>
                    <xdr:colOff>28575</xdr:colOff>
                    <xdr:row>30</xdr:row>
                    <xdr:rowOff>200025</xdr:rowOff>
                  </to>
                </anchor>
              </controlPr>
            </control>
          </mc:Choice>
        </mc:AlternateContent>
        <mc:AlternateContent xmlns:mc="http://schemas.openxmlformats.org/markup-compatibility/2006">
          <mc:Choice Requires="x14">
            <control shapeId="9485" r:id="rId128" name="Check Box 269">
              <controlPr defaultSize="0" autoFill="0" autoLine="0" autoPict="0">
                <anchor moveWithCells="1">
                  <from>
                    <xdr:col>90</xdr:col>
                    <xdr:colOff>47625</xdr:colOff>
                    <xdr:row>30</xdr:row>
                    <xdr:rowOff>19050</xdr:rowOff>
                  </from>
                  <to>
                    <xdr:col>92</xdr:col>
                    <xdr:colOff>19050</xdr:colOff>
                    <xdr:row>30</xdr:row>
                    <xdr:rowOff>190500</xdr:rowOff>
                  </to>
                </anchor>
              </controlPr>
            </control>
          </mc:Choice>
        </mc:AlternateContent>
        <mc:AlternateContent xmlns:mc="http://schemas.openxmlformats.org/markup-compatibility/2006">
          <mc:Choice Requires="x14">
            <control shapeId="9486" r:id="rId129" name="Check Box 270">
              <controlPr defaultSize="0" autoFill="0" autoLine="0" autoPict="0">
                <anchor moveWithCells="1">
                  <from>
                    <xdr:col>102</xdr:col>
                    <xdr:colOff>57150</xdr:colOff>
                    <xdr:row>30</xdr:row>
                    <xdr:rowOff>28575</xdr:rowOff>
                  </from>
                  <to>
                    <xdr:col>104</xdr:col>
                    <xdr:colOff>28575</xdr:colOff>
                    <xdr:row>30</xdr:row>
                    <xdr:rowOff>200025</xdr:rowOff>
                  </to>
                </anchor>
              </controlPr>
            </control>
          </mc:Choice>
        </mc:AlternateContent>
        <mc:AlternateContent xmlns:mc="http://schemas.openxmlformats.org/markup-compatibility/2006">
          <mc:Choice Requires="x14">
            <control shapeId="9487" r:id="rId130" name="Check Box 271">
              <controlPr defaultSize="0" autoFill="0" autoLine="0" autoPict="0">
                <anchor moveWithCells="1">
                  <from>
                    <xdr:col>106</xdr:col>
                    <xdr:colOff>47625</xdr:colOff>
                    <xdr:row>30</xdr:row>
                    <xdr:rowOff>19050</xdr:rowOff>
                  </from>
                  <to>
                    <xdr:col>108</xdr:col>
                    <xdr:colOff>19050</xdr:colOff>
                    <xdr:row>30</xdr:row>
                    <xdr:rowOff>190500</xdr:rowOff>
                  </to>
                </anchor>
              </controlPr>
            </control>
          </mc:Choice>
        </mc:AlternateContent>
        <mc:AlternateContent xmlns:mc="http://schemas.openxmlformats.org/markup-compatibility/2006">
          <mc:Choice Requires="x14">
            <control shapeId="9488" r:id="rId131" name="Check Box 272">
              <controlPr defaultSize="0" autoFill="0" autoLine="0" autoPict="0">
                <anchor moveWithCells="1">
                  <from>
                    <xdr:col>72</xdr:col>
                    <xdr:colOff>57150</xdr:colOff>
                    <xdr:row>12</xdr:row>
                    <xdr:rowOff>0</xdr:rowOff>
                  </from>
                  <to>
                    <xdr:col>74</xdr:col>
                    <xdr:colOff>66675</xdr:colOff>
                    <xdr:row>13</xdr:row>
                    <xdr:rowOff>28575</xdr:rowOff>
                  </to>
                </anchor>
              </controlPr>
            </control>
          </mc:Choice>
        </mc:AlternateContent>
        <mc:AlternateContent xmlns:mc="http://schemas.openxmlformats.org/markup-compatibility/2006">
          <mc:Choice Requires="x14">
            <control shapeId="9489" r:id="rId132" name="Check Box 273">
              <controlPr defaultSize="0" autoFill="0" autoLine="0" autoPict="0">
                <anchor moveWithCells="1">
                  <from>
                    <xdr:col>68</xdr:col>
                    <xdr:colOff>76200</xdr:colOff>
                    <xdr:row>13</xdr:row>
                    <xdr:rowOff>28575</xdr:rowOff>
                  </from>
                  <to>
                    <xdr:col>70</xdr:col>
                    <xdr:colOff>57150</xdr:colOff>
                    <xdr:row>13</xdr:row>
                    <xdr:rowOff>190500</xdr:rowOff>
                  </to>
                </anchor>
              </controlPr>
            </control>
          </mc:Choice>
        </mc:AlternateContent>
        <mc:AlternateContent xmlns:mc="http://schemas.openxmlformats.org/markup-compatibility/2006">
          <mc:Choice Requires="x14">
            <control shapeId="9490" r:id="rId133" name="Check Box 274">
              <controlPr defaultSize="0" autoFill="0" autoLine="0" autoPict="0">
                <anchor moveWithCells="1">
                  <from>
                    <xdr:col>72</xdr:col>
                    <xdr:colOff>57150</xdr:colOff>
                    <xdr:row>13</xdr:row>
                    <xdr:rowOff>28575</xdr:rowOff>
                  </from>
                  <to>
                    <xdr:col>74</xdr:col>
                    <xdr:colOff>38100</xdr:colOff>
                    <xdr:row>13</xdr:row>
                    <xdr:rowOff>200025</xdr:rowOff>
                  </to>
                </anchor>
              </controlPr>
            </control>
          </mc:Choice>
        </mc:AlternateContent>
        <mc:AlternateContent xmlns:mc="http://schemas.openxmlformats.org/markup-compatibility/2006">
          <mc:Choice Requires="x14">
            <control shapeId="9491" r:id="rId134" name="Check Box 275">
              <controlPr defaultSize="0" autoFill="0" autoLine="0" autoPict="0">
                <anchor moveWithCells="1">
                  <from>
                    <xdr:col>68</xdr:col>
                    <xdr:colOff>76200</xdr:colOff>
                    <xdr:row>15</xdr:row>
                    <xdr:rowOff>19050</xdr:rowOff>
                  </from>
                  <to>
                    <xdr:col>70</xdr:col>
                    <xdr:colOff>57150</xdr:colOff>
                    <xdr:row>15</xdr:row>
                    <xdr:rowOff>180975</xdr:rowOff>
                  </to>
                </anchor>
              </controlPr>
            </control>
          </mc:Choice>
        </mc:AlternateContent>
        <mc:AlternateContent xmlns:mc="http://schemas.openxmlformats.org/markup-compatibility/2006">
          <mc:Choice Requires="x14">
            <control shapeId="9492" r:id="rId135" name="Check Box 276">
              <controlPr defaultSize="0" autoFill="0" autoLine="0" autoPict="0">
                <anchor moveWithCells="1">
                  <from>
                    <xdr:col>72</xdr:col>
                    <xdr:colOff>57150</xdr:colOff>
                    <xdr:row>15</xdr:row>
                    <xdr:rowOff>19050</xdr:rowOff>
                  </from>
                  <to>
                    <xdr:col>74</xdr:col>
                    <xdr:colOff>28575</xdr:colOff>
                    <xdr:row>15</xdr:row>
                    <xdr:rowOff>180975</xdr:rowOff>
                  </to>
                </anchor>
              </controlPr>
            </control>
          </mc:Choice>
        </mc:AlternateContent>
        <mc:AlternateContent xmlns:mc="http://schemas.openxmlformats.org/markup-compatibility/2006">
          <mc:Choice Requires="x14">
            <control shapeId="9493" r:id="rId136" name="Check Box 277">
              <controlPr defaultSize="0" autoFill="0" autoLine="0" autoPict="0">
                <anchor moveWithCells="1">
                  <from>
                    <xdr:col>71</xdr:col>
                    <xdr:colOff>19050</xdr:colOff>
                    <xdr:row>16</xdr:row>
                    <xdr:rowOff>28575</xdr:rowOff>
                  </from>
                  <to>
                    <xdr:col>73</xdr:col>
                    <xdr:colOff>38100</xdr:colOff>
                    <xdr:row>16</xdr:row>
                    <xdr:rowOff>171450</xdr:rowOff>
                  </to>
                </anchor>
              </controlPr>
            </control>
          </mc:Choice>
        </mc:AlternateContent>
        <mc:AlternateContent xmlns:mc="http://schemas.openxmlformats.org/markup-compatibility/2006">
          <mc:Choice Requires="x14">
            <control shapeId="9494" r:id="rId137" name="Check Box 278">
              <controlPr defaultSize="0" autoFill="0" autoLine="0" autoPict="0">
                <anchor moveWithCells="1">
                  <from>
                    <xdr:col>74</xdr:col>
                    <xdr:colOff>85725</xdr:colOff>
                    <xdr:row>16</xdr:row>
                    <xdr:rowOff>19050</xdr:rowOff>
                  </from>
                  <to>
                    <xdr:col>76</xdr:col>
                    <xdr:colOff>57150</xdr:colOff>
                    <xdr:row>16</xdr:row>
                    <xdr:rowOff>190500</xdr:rowOff>
                  </to>
                </anchor>
              </controlPr>
            </control>
          </mc:Choice>
        </mc:AlternateContent>
        <mc:AlternateContent xmlns:mc="http://schemas.openxmlformats.org/markup-compatibility/2006">
          <mc:Choice Requires="x14">
            <control shapeId="9495" r:id="rId138" name="Check Box 279">
              <controlPr defaultSize="0" autoFill="0" autoLine="0" autoPict="0">
                <anchor moveWithCells="1">
                  <from>
                    <xdr:col>68</xdr:col>
                    <xdr:colOff>76200</xdr:colOff>
                    <xdr:row>12</xdr:row>
                    <xdr:rowOff>0</xdr:rowOff>
                  </from>
                  <to>
                    <xdr:col>70</xdr:col>
                    <xdr:colOff>85725</xdr:colOff>
                    <xdr:row>13</xdr:row>
                    <xdr:rowOff>19050</xdr:rowOff>
                  </to>
                </anchor>
              </controlPr>
            </control>
          </mc:Choice>
        </mc:AlternateContent>
        <mc:AlternateContent xmlns:mc="http://schemas.openxmlformats.org/markup-compatibility/2006">
          <mc:Choice Requires="x14">
            <control shapeId="9496" r:id="rId139" name="Check Box 280">
              <controlPr defaultSize="0" autoFill="0" autoLine="0" autoPict="0">
                <anchor moveWithCells="1">
                  <from>
                    <xdr:col>68</xdr:col>
                    <xdr:colOff>76200</xdr:colOff>
                    <xdr:row>14</xdr:row>
                    <xdr:rowOff>28575</xdr:rowOff>
                  </from>
                  <to>
                    <xdr:col>70</xdr:col>
                    <xdr:colOff>57150</xdr:colOff>
                    <xdr:row>14</xdr:row>
                    <xdr:rowOff>190500</xdr:rowOff>
                  </to>
                </anchor>
              </controlPr>
            </control>
          </mc:Choice>
        </mc:AlternateContent>
        <mc:AlternateContent xmlns:mc="http://schemas.openxmlformats.org/markup-compatibility/2006">
          <mc:Choice Requires="x14">
            <control shapeId="9497" r:id="rId140" name="Check Box 281">
              <controlPr defaultSize="0" autoFill="0" autoLine="0" autoPict="0">
                <anchor moveWithCells="1">
                  <from>
                    <xdr:col>72</xdr:col>
                    <xdr:colOff>66675</xdr:colOff>
                    <xdr:row>14</xdr:row>
                    <xdr:rowOff>28575</xdr:rowOff>
                  </from>
                  <to>
                    <xdr:col>74</xdr:col>
                    <xdr:colOff>38100</xdr:colOff>
                    <xdr:row>14</xdr:row>
                    <xdr:rowOff>190500</xdr:rowOff>
                  </to>
                </anchor>
              </controlPr>
            </control>
          </mc:Choice>
        </mc:AlternateContent>
        <mc:AlternateContent xmlns:mc="http://schemas.openxmlformats.org/markup-compatibility/2006">
          <mc:Choice Requires="x14">
            <control shapeId="9498" r:id="rId141" name="Check Box 282">
              <controlPr defaultSize="0" autoFill="0" autoLine="0" autoPict="0">
                <anchor moveWithCells="1">
                  <from>
                    <xdr:col>94</xdr:col>
                    <xdr:colOff>9525</xdr:colOff>
                    <xdr:row>9</xdr:row>
                    <xdr:rowOff>0</xdr:rowOff>
                  </from>
                  <to>
                    <xdr:col>96</xdr:col>
                    <xdr:colOff>9525</xdr:colOff>
                    <xdr:row>10</xdr:row>
                    <xdr:rowOff>85725</xdr:rowOff>
                  </to>
                </anchor>
              </controlPr>
            </control>
          </mc:Choice>
        </mc:AlternateContent>
        <mc:AlternateContent xmlns:mc="http://schemas.openxmlformats.org/markup-compatibility/2006">
          <mc:Choice Requires="x14">
            <control shapeId="9499" r:id="rId142" name="Check Box 283">
              <controlPr defaultSize="0" autoFill="0" autoLine="0" autoPict="0">
                <anchor moveWithCells="1">
                  <from>
                    <xdr:col>101</xdr:col>
                    <xdr:colOff>123825</xdr:colOff>
                    <xdr:row>9</xdr:row>
                    <xdr:rowOff>0</xdr:rowOff>
                  </from>
                  <to>
                    <xdr:col>103</xdr:col>
                    <xdr:colOff>114300</xdr:colOff>
                    <xdr:row>10</xdr:row>
                    <xdr:rowOff>85725</xdr:rowOff>
                  </to>
                </anchor>
              </controlPr>
            </control>
          </mc:Choice>
        </mc:AlternateContent>
        <mc:AlternateContent xmlns:mc="http://schemas.openxmlformats.org/markup-compatibility/2006">
          <mc:Choice Requires="x14">
            <control shapeId="9500" r:id="rId143" name="Check Box 284">
              <controlPr defaultSize="0" autoFill="0" autoLine="0" autoPict="0">
                <anchor moveWithCells="1">
                  <from>
                    <xdr:col>70</xdr:col>
                    <xdr:colOff>19050</xdr:colOff>
                    <xdr:row>13</xdr:row>
                    <xdr:rowOff>19050</xdr:rowOff>
                  </from>
                  <to>
                    <xdr:col>71</xdr:col>
                    <xdr:colOff>114300</xdr:colOff>
                    <xdr:row>13</xdr:row>
                    <xdr:rowOff>190500</xdr:rowOff>
                  </to>
                </anchor>
              </controlPr>
            </control>
          </mc:Choice>
        </mc:AlternateContent>
        <mc:AlternateContent xmlns:mc="http://schemas.openxmlformats.org/markup-compatibility/2006">
          <mc:Choice Requires="x14">
            <control shapeId="9501" r:id="rId144" name="Check Box 285">
              <controlPr defaultSize="0" autoFill="0" autoLine="0" autoPict="0">
                <anchor moveWithCells="1">
                  <from>
                    <xdr:col>74</xdr:col>
                    <xdr:colOff>28575</xdr:colOff>
                    <xdr:row>13</xdr:row>
                    <xdr:rowOff>19050</xdr:rowOff>
                  </from>
                  <to>
                    <xdr:col>76</xdr:col>
                    <xdr:colOff>0</xdr:colOff>
                    <xdr:row>13</xdr:row>
                    <xdr:rowOff>190500</xdr:rowOff>
                  </to>
                </anchor>
              </controlPr>
            </control>
          </mc:Choice>
        </mc:AlternateContent>
        <mc:AlternateContent xmlns:mc="http://schemas.openxmlformats.org/markup-compatibility/2006">
          <mc:Choice Requires="x14">
            <control shapeId="9502" r:id="rId145" name="Check Box 286">
              <controlPr defaultSize="0" autoFill="0" autoLine="0" autoPict="0">
                <anchor moveWithCells="1">
                  <from>
                    <xdr:col>94</xdr:col>
                    <xdr:colOff>9525</xdr:colOff>
                    <xdr:row>1</xdr:row>
                    <xdr:rowOff>228600</xdr:rowOff>
                  </from>
                  <to>
                    <xdr:col>96</xdr:col>
                    <xdr:colOff>9525</xdr:colOff>
                    <xdr:row>2</xdr:row>
                    <xdr:rowOff>161925</xdr:rowOff>
                  </to>
                </anchor>
              </controlPr>
            </control>
          </mc:Choice>
        </mc:AlternateContent>
        <mc:AlternateContent xmlns:mc="http://schemas.openxmlformats.org/markup-compatibility/2006">
          <mc:Choice Requires="x14">
            <control shapeId="9503" r:id="rId146" name="Check Box 287">
              <controlPr defaultSize="0" autoFill="0" autoLine="0" autoPict="0">
                <anchor moveWithCells="1">
                  <from>
                    <xdr:col>101</xdr:col>
                    <xdr:colOff>123825</xdr:colOff>
                    <xdr:row>1</xdr:row>
                    <xdr:rowOff>219075</xdr:rowOff>
                  </from>
                  <to>
                    <xdr:col>103</xdr:col>
                    <xdr:colOff>114300</xdr:colOff>
                    <xdr:row>2</xdr:row>
                    <xdr:rowOff>152400</xdr:rowOff>
                  </to>
                </anchor>
              </controlPr>
            </control>
          </mc:Choice>
        </mc:AlternateContent>
        <mc:AlternateContent xmlns:mc="http://schemas.openxmlformats.org/markup-compatibility/2006">
          <mc:Choice Requires="x14">
            <control shapeId="9504" r:id="rId147" name="Check Box 288">
              <controlPr defaultSize="0" autoFill="0" autoLine="0" autoPict="0">
                <anchor moveWithCells="1">
                  <from>
                    <xdr:col>70</xdr:col>
                    <xdr:colOff>19050</xdr:colOff>
                    <xdr:row>13</xdr:row>
                    <xdr:rowOff>19050</xdr:rowOff>
                  </from>
                  <to>
                    <xdr:col>71</xdr:col>
                    <xdr:colOff>114300</xdr:colOff>
                    <xdr:row>13</xdr:row>
                    <xdr:rowOff>190500</xdr:rowOff>
                  </to>
                </anchor>
              </controlPr>
            </control>
          </mc:Choice>
        </mc:AlternateContent>
        <mc:AlternateContent xmlns:mc="http://schemas.openxmlformats.org/markup-compatibility/2006">
          <mc:Choice Requires="x14">
            <control shapeId="9505" r:id="rId148" name="Check Box 289">
              <controlPr defaultSize="0" autoFill="0" autoLine="0" autoPict="0">
                <anchor moveWithCells="1">
                  <from>
                    <xdr:col>74</xdr:col>
                    <xdr:colOff>28575</xdr:colOff>
                    <xdr:row>13</xdr:row>
                    <xdr:rowOff>19050</xdr:rowOff>
                  </from>
                  <to>
                    <xdr:col>76</xdr:col>
                    <xdr:colOff>0</xdr:colOff>
                    <xdr:row>13</xdr:row>
                    <xdr:rowOff>190500</xdr:rowOff>
                  </to>
                </anchor>
              </controlPr>
            </control>
          </mc:Choice>
        </mc:AlternateContent>
        <mc:AlternateContent xmlns:mc="http://schemas.openxmlformats.org/markup-compatibility/2006">
          <mc:Choice Requires="x14">
            <control shapeId="9506" r:id="rId149" name="Check Box 290">
              <controlPr defaultSize="0" autoFill="0" autoLine="0" autoPict="0">
                <anchor moveWithCells="1">
                  <from>
                    <xdr:col>70</xdr:col>
                    <xdr:colOff>57150</xdr:colOff>
                    <xdr:row>30</xdr:row>
                    <xdr:rowOff>28575</xdr:rowOff>
                  </from>
                  <to>
                    <xdr:col>72</xdr:col>
                    <xdr:colOff>28575</xdr:colOff>
                    <xdr:row>30</xdr:row>
                    <xdr:rowOff>200025</xdr:rowOff>
                  </to>
                </anchor>
              </controlPr>
            </control>
          </mc:Choice>
        </mc:AlternateContent>
        <mc:AlternateContent xmlns:mc="http://schemas.openxmlformats.org/markup-compatibility/2006">
          <mc:Choice Requires="x14">
            <control shapeId="9507" r:id="rId150" name="Check Box 291">
              <controlPr defaultSize="0" autoFill="0" autoLine="0" autoPict="0">
                <anchor moveWithCells="1">
                  <from>
                    <xdr:col>74</xdr:col>
                    <xdr:colOff>47625</xdr:colOff>
                    <xdr:row>30</xdr:row>
                    <xdr:rowOff>19050</xdr:rowOff>
                  </from>
                  <to>
                    <xdr:col>76</xdr:col>
                    <xdr:colOff>19050</xdr:colOff>
                    <xdr:row>30</xdr:row>
                    <xdr:rowOff>190500</xdr:rowOff>
                  </to>
                </anchor>
              </controlPr>
            </control>
          </mc:Choice>
        </mc:AlternateContent>
        <mc:AlternateContent xmlns:mc="http://schemas.openxmlformats.org/markup-compatibility/2006">
          <mc:Choice Requires="x14">
            <control shapeId="9508" r:id="rId151" name="Check Box 292">
              <controlPr defaultSize="0" autoFill="0" autoLine="0" autoPict="0">
                <anchor moveWithCells="1">
                  <from>
                    <xdr:col>70</xdr:col>
                    <xdr:colOff>57150</xdr:colOff>
                    <xdr:row>13</xdr:row>
                    <xdr:rowOff>38100</xdr:rowOff>
                  </from>
                  <to>
                    <xdr:col>72</xdr:col>
                    <xdr:colOff>38100</xdr:colOff>
                    <xdr:row>13</xdr:row>
                    <xdr:rowOff>190500</xdr:rowOff>
                  </to>
                </anchor>
              </controlPr>
            </control>
          </mc:Choice>
        </mc:AlternateContent>
        <mc:AlternateContent xmlns:mc="http://schemas.openxmlformats.org/markup-compatibility/2006">
          <mc:Choice Requires="x14">
            <control shapeId="9509" r:id="rId152" name="Check Box 293">
              <controlPr defaultSize="0" autoFill="0" autoLine="0" autoPict="0">
                <anchor moveWithCells="1">
                  <from>
                    <xdr:col>74</xdr:col>
                    <xdr:colOff>47625</xdr:colOff>
                    <xdr:row>13</xdr:row>
                    <xdr:rowOff>38100</xdr:rowOff>
                  </from>
                  <to>
                    <xdr:col>76</xdr:col>
                    <xdr:colOff>28575</xdr:colOff>
                    <xdr:row>13</xdr:row>
                    <xdr:rowOff>190500</xdr:rowOff>
                  </to>
                </anchor>
              </controlPr>
            </control>
          </mc:Choice>
        </mc:AlternateContent>
        <mc:AlternateContent xmlns:mc="http://schemas.openxmlformats.org/markup-compatibility/2006">
          <mc:Choice Requires="x14">
            <control shapeId="9510" r:id="rId153" name="Check Box 294">
              <controlPr defaultSize="0" autoFill="0" autoLine="0" autoPict="0">
                <anchor moveWithCells="1">
                  <from>
                    <xdr:col>70</xdr:col>
                    <xdr:colOff>19050</xdr:colOff>
                    <xdr:row>30</xdr:row>
                    <xdr:rowOff>19050</xdr:rowOff>
                  </from>
                  <to>
                    <xdr:col>71</xdr:col>
                    <xdr:colOff>114300</xdr:colOff>
                    <xdr:row>30</xdr:row>
                    <xdr:rowOff>190500</xdr:rowOff>
                  </to>
                </anchor>
              </controlPr>
            </control>
          </mc:Choice>
        </mc:AlternateContent>
        <mc:AlternateContent xmlns:mc="http://schemas.openxmlformats.org/markup-compatibility/2006">
          <mc:Choice Requires="x14">
            <control shapeId="9511" r:id="rId154" name="Check Box 295">
              <controlPr defaultSize="0" autoFill="0" autoLine="0" autoPict="0">
                <anchor moveWithCells="1">
                  <from>
                    <xdr:col>74</xdr:col>
                    <xdr:colOff>28575</xdr:colOff>
                    <xdr:row>30</xdr:row>
                    <xdr:rowOff>19050</xdr:rowOff>
                  </from>
                  <to>
                    <xdr:col>76</xdr:col>
                    <xdr:colOff>0</xdr:colOff>
                    <xdr:row>30</xdr:row>
                    <xdr:rowOff>190500</xdr:rowOff>
                  </to>
                </anchor>
              </controlPr>
            </control>
          </mc:Choice>
        </mc:AlternateContent>
        <mc:AlternateContent xmlns:mc="http://schemas.openxmlformats.org/markup-compatibility/2006">
          <mc:Choice Requires="x14">
            <control shapeId="9512" r:id="rId155" name="Check Box 296">
              <controlPr defaultSize="0" autoFill="0" autoLine="0" autoPict="0">
                <anchor moveWithCells="1">
                  <from>
                    <xdr:col>70</xdr:col>
                    <xdr:colOff>57150</xdr:colOff>
                    <xdr:row>30</xdr:row>
                    <xdr:rowOff>38100</xdr:rowOff>
                  </from>
                  <to>
                    <xdr:col>72</xdr:col>
                    <xdr:colOff>38100</xdr:colOff>
                    <xdr:row>30</xdr:row>
                    <xdr:rowOff>190500</xdr:rowOff>
                  </to>
                </anchor>
              </controlPr>
            </control>
          </mc:Choice>
        </mc:AlternateContent>
        <mc:AlternateContent xmlns:mc="http://schemas.openxmlformats.org/markup-compatibility/2006">
          <mc:Choice Requires="x14">
            <control shapeId="9513" r:id="rId156" name="Check Box 297">
              <controlPr defaultSize="0" autoFill="0" autoLine="0" autoPict="0">
                <anchor moveWithCells="1">
                  <from>
                    <xdr:col>74</xdr:col>
                    <xdr:colOff>47625</xdr:colOff>
                    <xdr:row>30</xdr:row>
                    <xdr:rowOff>38100</xdr:rowOff>
                  </from>
                  <to>
                    <xdr:col>76</xdr:col>
                    <xdr:colOff>28575</xdr:colOff>
                    <xdr:row>30</xdr:row>
                    <xdr:rowOff>190500</xdr:rowOff>
                  </to>
                </anchor>
              </controlPr>
            </control>
          </mc:Choice>
        </mc:AlternateContent>
        <mc:AlternateContent xmlns:mc="http://schemas.openxmlformats.org/markup-compatibility/2006">
          <mc:Choice Requires="x14">
            <control shapeId="9514" r:id="rId157" name="Check Box 298">
              <controlPr defaultSize="0" autoFill="0" autoLine="0" autoPict="0">
                <anchor moveWithCells="1">
                  <from>
                    <xdr:col>86</xdr:col>
                    <xdr:colOff>19050</xdr:colOff>
                    <xdr:row>13</xdr:row>
                    <xdr:rowOff>19050</xdr:rowOff>
                  </from>
                  <to>
                    <xdr:col>87</xdr:col>
                    <xdr:colOff>114300</xdr:colOff>
                    <xdr:row>13</xdr:row>
                    <xdr:rowOff>190500</xdr:rowOff>
                  </to>
                </anchor>
              </controlPr>
            </control>
          </mc:Choice>
        </mc:AlternateContent>
        <mc:AlternateContent xmlns:mc="http://schemas.openxmlformats.org/markup-compatibility/2006">
          <mc:Choice Requires="x14">
            <control shapeId="9515" r:id="rId158" name="Check Box 299">
              <controlPr defaultSize="0" autoFill="0" autoLine="0" autoPict="0">
                <anchor moveWithCells="1">
                  <from>
                    <xdr:col>90</xdr:col>
                    <xdr:colOff>28575</xdr:colOff>
                    <xdr:row>13</xdr:row>
                    <xdr:rowOff>19050</xdr:rowOff>
                  </from>
                  <to>
                    <xdr:col>92</xdr:col>
                    <xdr:colOff>0</xdr:colOff>
                    <xdr:row>13</xdr:row>
                    <xdr:rowOff>190500</xdr:rowOff>
                  </to>
                </anchor>
              </controlPr>
            </control>
          </mc:Choice>
        </mc:AlternateContent>
        <mc:AlternateContent xmlns:mc="http://schemas.openxmlformats.org/markup-compatibility/2006">
          <mc:Choice Requires="x14">
            <control shapeId="9516" r:id="rId159" name="Check Box 300">
              <controlPr defaultSize="0" autoFill="0" autoLine="0" autoPict="0">
                <anchor moveWithCells="1">
                  <from>
                    <xdr:col>86</xdr:col>
                    <xdr:colOff>57150</xdr:colOff>
                    <xdr:row>30</xdr:row>
                    <xdr:rowOff>28575</xdr:rowOff>
                  </from>
                  <to>
                    <xdr:col>88</xdr:col>
                    <xdr:colOff>28575</xdr:colOff>
                    <xdr:row>30</xdr:row>
                    <xdr:rowOff>200025</xdr:rowOff>
                  </to>
                </anchor>
              </controlPr>
            </control>
          </mc:Choice>
        </mc:AlternateContent>
        <mc:AlternateContent xmlns:mc="http://schemas.openxmlformats.org/markup-compatibility/2006">
          <mc:Choice Requires="x14">
            <control shapeId="9517" r:id="rId160" name="Check Box 301">
              <controlPr defaultSize="0" autoFill="0" autoLine="0" autoPict="0">
                <anchor moveWithCells="1">
                  <from>
                    <xdr:col>90</xdr:col>
                    <xdr:colOff>47625</xdr:colOff>
                    <xdr:row>30</xdr:row>
                    <xdr:rowOff>19050</xdr:rowOff>
                  </from>
                  <to>
                    <xdr:col>92</xdr:col>
                    <xdr:colOff>19050</xdr:colOff>
                    <xdr:row>30</xdr:row>
                    <xdr:rowOff>190500</xdr:rowOff>
                  </to>
                </anchor>
              </controlPr>
            </control>
          </mc:Choice>
        </mc:AlternateContent>
        <mc:AlternateContent xmlns:mc="http://schemas.openxmlformats.org/markup-compatibility/2006">
          <mc:Choice Requires="x14">
            <control shapeId="9518" r:id="rId161" name="Check Box 302">
              <controlPr defaultSize="0" autoFill="0" autoLine="0" autoPict="0">
                <anchor moveWithCells="1">
                  <from>
                    <xdr:col>86</xdr:col>
                    <xdr:colOff>19050</xdr:colOff>
                    <xdr:row>30</xdr:row>
                    <xdr:rowOff>19050</xdr:rowOff>
                  </from>
                  <to>
                    <xdr:col>87</xdr:col>
                    <xdr:colOff>114300</xdr:colOff>
                    <xdr:row>30</xdr:row>
                    <xdr:rowOff>190500</xdr:rowOff>
                  </to>
                </anchor>
              </controlPr>
            </control>
          </mc:Choice>
        </mc:AlternateContent>
        <mc:AlternateContent xmlns:mc="http://schemas.openxmlformats.org/markup-compatibility/2006">
          <mc:Choice Requires="x14">
            <control shapeId="9519" r:id="rId162" name="Check Box 303">
              <controlPr defaultSize="0" autoFill="0" autoLine="0" autoPict="0">
                <anchor moveWithCells="1">
                  <from>
                    <xdr:col>90</xdr:col>
                    <xdr:colOff>28575</xdr:colOff>
                    <xdr:row>30</xdr:row>
                    <xdr:rowOff>19050</xdr:rowOff>
                  </from>
                  <to>
                    <xdr:col>92</xdr:col>
                    <xdr:colOff>0</xdr:colOff>
                    <xdr:row>30</xdr:row>
                    <xdr:rowOff>190500</xdr:rowOff>
                  </to>
                </anchor>
              </controlPr>
            </control>
          </mc:Choice>
        </mc:AlternateContent>
        <mc:AlternateContent xmlns:mc="http://schemas.openxmlformats.org/markup-compatibility/2006">
          <mc:Choice Requires="x14">
            <control shapeId="9520" r:id="rId163" name="Check Box 304">
              <controlPr defaultSize="0" autoFill="0" autoLine="0" autoPict="0">
                <anchor moveWithCells="1">
                  <from>
                    <xdr:col>102</xdr:col>
                    <xdr:colOff>19050</xdr:colOff>
                    <xdr:row>13</xdr:row>
                    <xdr:rowOff>19050</xdr:rowOff>
                  </from>
                  <to>
                    <xdr:col>103</xdr:col>
                    <xdr:colOff>114300</xdr:colOff>
                    <xdr:row>13</xdr:row>
                    <xdr:rowOff>190500</xdr:rowOff>
                  </to>
                </anchor>
              </controlPr>
            </control>
          </mc:Choice>
        </mc:AlternateContent>
        <mc:AlternateContent xmlns:mc="http://schemas.openxmlformats.org/markup-compatibility/2006">
          <mc:Choice Requires="x14">
            <control shapeId="9521" r:id="rId164" name="Check Box 305">
              <controlPr defaultSize="0" autoFill="0" autoLine="0" autoPict="0">
                <anchor moveWithCells="1">
                  <from>
                    <xdr:col>106</xdr:col>
                    <xdr:colOff>28575</xdr:colOff>
                    <xdr:row>13</xdr:row>
                    <xdr:rowOff>19050</xdr:rowOff>
                  </from>
                  <to>
                    <xdr:col>108</xdr:col>
                    <xdr:colOff>0</xdr:colOff>
                    <xdr:row>13</xdr:row>
                    <xdr:rowOff>190500</xdr:rowOff>
                  </to>
                </anchor>
              </controlPr>
            </control>
          </mc:Choice>
        </mc:AlternateContent>
        <mc:AlternateContent xmlns:mc="http://schemas.openxmlformats.org/markup-compatibility/2006">
          <mc:Choice Requires="x14">
            <control shapeId="9522" r:id="rId165" name="Check Box 306">
              <controlPr defaultSize="0" autoFill="0" autoLine="0" autoPict="0">
                <anchor moveWithCells="1">
                  <from>
                    <xdr:col>102</xdr:col>
                    <xdr:colOff>57150</xdr:colOff>
                    <xdr:row>30</xdr:row>
                    <xdr:rowOff>28575</xdr:rowOff>
                  </from>
                  <to>
                    <xdr:col>104</xdr:col>
                    <xdr:colOff>28575</xdr:colOff>
                    <xdr:row>30</xdr:row>
                    <xdr:rowOff>200025</xdr:rowOff>
                  </to>
                </anchor>
              </controlPr>
            </control>
          </mc:Choice>
        </mc:AlternateContent>
        <mc:AlternateContent xmlns:mc="http://schemas.openxmlformats.org/markup-compatibility/2006">
          <mc:Choice Requires="x14">
            <control shapeId="9523" r:id="rId166" name="Check Box 307">
              <controlPr defaultSize="0" autoFill="0" autoLine="0" autoPict="0">
                <anchor moveWithCells="1">
                  <from>
                    <xdr:col>106</xdr:col>
                    <xdr:colOff>47625</xdr:colOff>
                    <xdr:row>30</xdr:row>
                    <xdr:rowOff>19050</xdr:rowOff>
                  </from>
                  <to>
                    <xdr:col>108</xdr:col>
                    <xdr:colOff>19050</xdr:colOff>
                    <xdr:row>30</xdr:row>
                    <xdr:rowOff>190500</xdr:rowOff>
                  </to>
                </anchor>
              </controlPr>
            </control>
          </mc:Choice>
        </mc:AlternateContent>
        <mc:AlternateContent xmlns:mc="http://schemas.openxmlformats.org/markup-compatibility/2006">
          <mc:Choice Requires="x14">
            <control shapeId="9524" r:id="rId167" name="Check Box 308">
              <controlPr defaultSize="0" autoFill="0" autoLine="0" autoPict="0">
                <anchor moveWithCells="1">
                  <from>
                    <xdr:col>102</xdr:col>
                    <xdr:colOff>19050</xdr:colOff>
                    <xdr:row>30</xdr:row>
                    <xdr:rowOff>19050</xdr:rowOff>
                  </from>
                  <to>
                    <xdr:col>103</xdr:col>
                    <xdr:colOff>114300</xdr:colOff>
                    <xdr:row>30</xdr:row>
                    <xdr:rowOff>190500</xdr:rowOff>
                  </to>
                </anchor>
              </controlPr>
            </control>
          </mc:Choice>
        </mc:AlternateContent>
        <mc:AlternateContent xmlns:mc="http://schemas.openxmlformats.org/markup-compatibility/2006">
          <mc:Choice Requires="x14">
            <control shapeId="9525" r:id="rId168" name="Check Box 309">
              <controlPr defaultSize="0" autoFill="0" autoLine="0" autoPict="0">
                <anchor moveWithCells="1">
                  <from>
                    <xdr:col>106</xdr:col>
                    <xdr:colOff>28575</xdr:colOff>
                    <xdr:row>30</xdr:row>
                    <xdr:rowOff>19050</xdr:rowOff>
                  </from>
                  <to>
                    <xdr:col>108</xdr:col>
                    <xdr:colOff>0</xdr:colOff>
                    <xdr:row>30</xdr:row>
                    <xdr:rowOff>190500</xdr:rowOff>
                  </to>
                </anchor>
              </controlPr>
            </control>
          </mc:Choice>
        </mc:AlternateContent>
        <mc:AlternateContent xmlns:mc="http://schemas.openxmlformats.org/markup-compatibility/2006">
          <mc:Choice Requires="x14">
            <control shapeId="9526" r:id="rId169" name="Check Box 310">
              <controlPr defaultSize="0" autoFill="0" autoLine="0" autoPict="0">
                <anchor moveWithCells="1">
                  <from>
                    <xdr:col>78</xdr:col>
                    <xdr:colOff>28575</xdr:colOff>
                    <xdr:row>11</xdr:row>
                    <xdr:rowOff>200025</xdr:rowOff>
                  </from>
                  <to>
                    <xdr:col>80</xdr:col>
                    <xdr:colOff>47625</xdr:colOff>
                    <xdr:row>13</xdr:row>
                    <xdr:rowOff>28575</xdr:rowOff>
                  </to>
                </anchor>
              </controlPr>
            </control>
          </mc:Choice>
        </mc:AlternateContent>
        <mc:AlternateContent xmlns:mc="http://schemas.openxmlformats.org/markup-compatibility/2006">
          <mc:Choice Requires="x14">
            <control shapeId="9527" r:id="rId170" name="Check Box 311">
              <controlPr defaultSize="0" autoFill="0" autoLine="0" autoPict="0">
                <anchor moveWithCells="1">
                  <from>
                    <xdr:col>87</xdr:col>
                    <xdr:colOff>57150</xdr:colOff>
                    <xdr:row>11</xdr:row>
                    <xdr:rowOff>200025</xdr:rowOff>
                  </from>
                  <to>
                    <xdr:col>89</xdr:col>
                    <xdr:colOff>85725</xdr:colOff>
                    <xdr:row>13</xdr:row>
                    <xdr:rowOff>38100</xdr:rowOff>
                  </to>
                </anchor>
              </controlPr>
            </control>
          </mc:Choice>
        </mc:AlternateContent>
        <mc:AlternateContent xmlns:mc="http://schemas.openxmlformats.org/markup-compatibility/2006">
          <mc:Choice Requires="x14">
            <control shapeId="9528" r:id="rId171" name="Check Box 312">
              <controlPr defaultSize="0" autoFill="0" autoLine="0" autoPict="0">
                <anchor moveWithCells="1">
                  <from>
                    <xdr:col>78</xdr:col>
                    <xdr:colOff>28575</xdr:colOff>
                    <xdr:row>12</xdr:row>
                    <xdr:rowOff>0</xdr:rowOff>
                  </from>
                  <to>
                    <xdr:col>80</xdr:col>
                    <xdr:colOff>38100</xdr:colOff>
                    <xdr:row>13</xdr:row>
                    <xdr:rowOff>38100</xdr:rowOff>
                  </to>
                </anchor>
              </controlPr>
            </control>
          </mc:Choice>
        </mc:AlternateContent>
        <mc:AlternateContent xmlns:mc="http://schemas.openxmlformats.org/markup-compatibility/2006">
          <mc:Choice Requires="x14">
            <control shapeId="9529" r:id="rId172" name="Check Box 313">
              <controlPr defaultSize="0" autoFill="0" autoLine="0" autoPict="0">
                <anchor moveWithCells="1">
                  <from>
                    <xdr:col>86</xdr:col>
                    <xdr:colOff>57150</xdr:colOff>
                    <xdr:row>30</xdr:row>
                    <xdr:rowOff>19050</xdr:rowOff>
                  </from>
                  <to>
                    <xdr:col>88</xdr:col>
                    <xdr:colOff>28575</xdr:colOff>
                    <xdr:row>30</xdr:row>
                    <xdr:rowOff>190500</xdr:rowOff>
                  </to>
                </anchor>
              </controlPr>
            </control>
          </mc:Choice>
        </mc:AlternateContent>
        <mc:AlternateContent xmlns:mc="http://schemas.openxmlformats.org/markup-compatibility/2006">
          <mc:Choice Requires="x14">
            <control shapeId="9530" r:id="rId173" name="Check Box 314">
              <controlPr defaultSize="0" autoFill="0" autoLine="0" autoPict="0">
                <anchor moveWithCells="1">
                  <from>
                    <xdr:col>90</xdr:col>
                    <xdr:colOff>38100</xdr:colOff>
                    <xdr:row>30</xdr:row>
                    <xdr:rowOff>19050</xdr:rowOff>
                  </from>
                  <to>
                    <xdr:col>92</xdr:col>
                    <xdr:colOff>9525</xdr:colOff>
                    <xdr:row>30</xdr:row>
                    <xdr:rowOff>190500</xdr:rowOff>
                  </to>
                </anchor>
              </controlPr>
            </control>
          </mc:Choice>
        </mc:AlternateContent>
        <mc:AlternateContent xmlns:mc="http://schemas.openxmlformats.org/markup-compatibility/2006">
          <mc:Choice Requires="x14">
            <control shapeId="9531" r:id="rId174" name="Check Box 315">
              <controlPr defaultSize="0" autoFill="0" autoLine="0" autoPict="0">
                <anchor moveWithCells="1">
                  <from>
                    <xdr:col>88</xdr:col>
                    <xdr:colOff>57150</xdr:colOff>
                    <xdr:row>12</xdr:row>
                    <xdr:rowOff>0</xdr:rowOff>
                  </from>
                  <to>
                    <xdr:col>90</xdr:col>
                    <xdr:colOff>66675</xdr:colOff>
                    <xdr:row>13</xdr:row>
                    <xdr:rowOff>28575</xdr:rowOff>
                  </to>
                </anchor>
              </controlPr>
            </control>
          </mc:Choice>
        </mc:AlternateContent>
        <mc:AlternateContent xmlns:mc="http://schemas.openxmlformats.org/markup-compatibility/2006">
          <mc:Choice Requires="x14">
            <control shapeId="9532" r:id="rId175" name="Check Box 316">
              <controlPr defaultSize="0" autoFill="0" autoLine="0" autoPict="0">
                <anchor moveWithCells="1">
                  <from>
                    <xdr:col>84</xdr:col>
                    <xdr:colOff>76200</xdr:colOff>
                    <xdr:row>13</xdr:row>
                    <xdr:rowOff>28575</xdr:rowOff>
                  </from>
                  <to>
                    <xdr:col>86</xdr:col>
                    <xdr:colOff>57150</xdr:colOff>
                    <xdr:row>13</xdr:row>
                    <xdr:rowOff>190500</xdr:rowOff>
                  </to>
                </anchor>
              </controlPr>
            </control>
          </mc:Choice>
        </mc:AlternateContent>
        <mc:AlternateContent xmlns:mc="http://schemas.openxmlformats.org/markup-compatibility/2006">
          <mc:Choice Requires="x14">
            <control shapeId="9533" r:id="rId176" name="Check Box 317">
              <controlPr defaultSize="0" autoFill="0" autoLine="0" autoPict="0">
                <anchor moveWithCells="1">
                  <from>
                    <xdr:col>88</xdr:col>
                    <xdr:colOff>57150</xdr:colOff>
                    <xdr:row>13</xdr:row>
                    <xdr:rowOff>28575</xdr:rowOff>
                  </from>
                  <to>
                    <xdr:col>90</xdr:col>
                    <xdr:colOff>38100</xdr:colOff>
                    <xdr:row>13</xdr:row>
                    <xdr:rowOff>200025</xdr:rowOff>
                  </to>
                </anchor>
              </controlPr>
            </control>
          </mc:Choice>
        </mc:AlternateContent>
        <mc:AlternateContent xmlns:mc="http://schemas.openxmlformats.org/markup-compatibility/2006">
          <mc:Choice Requires="x14">
            <control shapeId="9534" r:id="rId177" name="Check Box 318">
              <controlPr defaultSize="0" autoFill="0" autoLine="0" autoPict="0">
                <anchor moveWithCells="1">
                  <from>
                    <xdr:col>84</xdr:col>
                    <xdr:colOff>76200</xdr:colOff>
                    <xdr:row>15</xdr:row>
                    <xdr:rowOff>19050</xdr:rowOff>
                  </from>
                  <to>
                    <xdr:col>86</xdr:col>
                    <xdr:colOff>57150</xdr:colOff>
                    <xdr:row>15</xdr:row>
                    <xdr:rowOff>180975</xdr:rowOff>
                  </to>
                </anchor>
              </controlPr>
            </control>
          </mc:Choice>
        </mc:AlternateContent>
        <mc:AlternateContent xmlns:mc="http://schemas.openxmlformats.org/markup-compatibility/2006">
          <mc:Choice Requires="x14">
            <control shapeId="9535" r:id="rId178" name="Check Box 319">
              <controlPr defaultSize="0" autoFill="0" autoLine="0" autoPict="0">
                <anchor moveWithCells="1">
                  <from>
                    <xdr:col>88</xdr:col>
                    <xdr:colOff>57150</xdr:colOff>
                    <xdr:row>15</xdr:row>
                    <xdr:rowOff>19050</xdr:rowOff>
                  </from>
                  <to>
                    <xdr:col>90</xdr:col>
                    <xdr:colOff>28575</xdr:colOff>
                    <xdr:row>15</xdr:row>
                    <xdr:rowOff>180975</xdr:rowOff>
                  </to>
                </anchor>
              </controlPr>
            </control>
          </mc:Choice>
        </mc:AlternateContent>
        <mc:AlternateContent xmlns:mc="http://schemas.openxmlformats.org/markup-compatibility/2006">
          <mc:Choice Requires="x14">
            <control shapeId="9536" r:id="rId179" name="Check Box 320">
              <controlPr defaultSize="0" autoFill="0" autoLine="0" autoPict="0">
                <anchor moveWithCells="1">
                  <from>
                    <xdr:col>87</xdr:col>
                    <xdr:colOff>19050</xdr:colOff>
                    <xdr:row>16</xdr:row>
                    <xdr:rowOff>28575</xdr:rowOff>
                  </from>
                  <to>
                    <xdr:col>89</xdr:col>
                    <xdr:colOff>38100</xdr:colOff>
                    <xdr:row>16</xdr:row>
                    <xdr:rowOff>171450</xdr:rowOff>
                  </to>
                </anchor>
              </controlPr>
            </control>
          </mc:Choice>
        </mc:AlternateContent>
        <mc:AlternateContent xmlns:mc="http://schemas.openxmlformats.org/markup-compatibility/2006">
          <mc:Choice Requires="x14">
            <control shapeId="9537" r:id="rId180" name="Check Box 321">
              <controlPr defaultSize="0" autoFill="0" autoLine="0" autoPict="0">
                <anchor moveWithCells="1">
                  <from>
                    <xdr:col>90</xdr:col>
                    <xdr:colOff>85725</xdr:colOff>
                    <xdr:row>16</xdr:row>
                    <xdr:rowOff>19050</xdr:rowOff>
                  </from>
                  <to>
                    <xdr:col>92</xdr:col>
                    <xdr:colOff>57150</xdr:colOff>
                    <xdr:row>16</xdr:row>
                    <xdr:rowOff>190500</xdr:rowOff>
                  </to>
                </anchor>
              </controlPr>
            </control>
          </mc:Choice>
        </mc:AlternateContent>
        <mc:AlternateContent xmlns:mc="http://schemas.openxmlformats.org/markup-compatibility/2006">
          <mc:Choice Requires="x14">
            <control shapeId="9538" r:id="rId181" name="Check Box 322">
              <controlPr defaultSize="0" autoFill="0" autoLine="0" autoPict="0">
                <anchor moveWithCells="1">
                  <from>
                    <xdr:col>84</xdr:col>
                    <xdr:colOff>76200</xdr:colOff>
                    <xdr:row>12</xdr:row>
                    <xdr:rowOff>0</xdr:rowOff>
                  </from>
                  <to>
                    <xdr:col>86</xdr:col>
                    <xdr:colOff>85725</xdr:colOff>
                    <xdr:row>13</xdr:row>
                    <xdr:rowOff>19050</xdr:rowOff>
                  </to>
                </anchor>
              </controlPr>
            </control>
          </mc:Choice>
        </mc:AlternateContent>
        <mc:AlternateContent xmlns:mc="http://schemas.openxmlformats.org/markup-compatibility/2006">
          <mc:Choice Requires="x14">
            <control shapeId="9539" r:id="rId182" name="Check Box 323">
              <controlPr defaultSize="0" autoFill="0" autoLine="0" autoPict="0">
                <anchor moveWithCells="1">
                  <from>
                    <xdr:col>84</xdr:col>
                    <xdr:colOff>76200</xdr:colOff>
                    <xdr:row>14</xdr:row>
                    <xdr:rowOff>28575</xdr:rowOff>
                  </from>
                  <to>
                    <xdr:col>86</xdr:col>
                    <xdr:colOff>57150</xdr:colOff>
                    <xdr:row>14</xdr:row>
                    <xdr:rowOff>190500</xdr:rowOff>
                  </to>
                </anchor>
              </controlPr>
            </control>
          </mc:Choice>
        </mc:AlternateContent>
        <mc:AlternateContent xmlns:mc="http://schemas.openxmlformats.org/markup-compatibility/2006">
          <mc:Choice Requires="x14">
            <control shapeId="9540" r:id="rId183" name="Check Box 324">
              <controlPr defaultSize="0" autoFill="0" autoLine="0" autoPict="0">
                <anchor moveWithCells="1">
                  <from>
                    <xdr:col>88</xdr:col>
                    <xdr:colOff>66675</xdr:colOff>
                    <xdr:row>14</xdr:row>
                    <xdr:rowOff>28575</xdr:rowOff>
                  </from>
                  <to>
                    <xdr:col>90</xdr:col>
                    <xdr:colOff>38100</xdr:colOff>
                    <xdr:row>14</xdr:row>
                    <xdr:rowOff>190500</xdr:rowOff>
                  </to>
                </anchor>
              </controlPr>
            </control>
          </mc:Choice>
        </mc:AlternateContent>
        <mc:AlternateContent xmlns:mc="http://schemas.openxmlformats.org/markup-compatibility/2006">
          <mc:Choice Requires="x14">
            <control shapeId="9541" r:id="rId184" name="Check Box 325">
              <controlPr defaultSize="0" autoFill="0" autoLine="0" autoPict="0">
                <anchor moveWithCells="1">
                  <from>
                    <xdr:col>86</xdr:col>
                    <xdr:colOff>19050</xdr:colOff>
                    <xdr:row>13</xdr:row>
                    <xdr:rowOff>19050</xdr:rowOff>
                  </from>
                  <to>
                    <xdr:col>87</xdr:col>
                    <xdr:colOff>114300</xdr:colOff>
                    <xdr:row>13</xdr:row>
                    <xdr:rowOff>190500</xdr:rowOff>
                  </to>
                </anchor>
              </controlPr>
            </control>
          </mc:Choice>
        </mc:AlternateContent>
        <mc:AlternateContent xmlns:mc="http://schemas.openxmlformats.org/markup-compatibility/2006">
          <mc:Choice Requires="x14">
            <control shapeId="9542" r:id="rId185" name="Check Box 326">
              <controlPr defaultSize="0" autoFill="0" autoLine="0" autoPict="0">
                <anchor moveWithCells="1">
                  <from>
                    <xdr:col>90</xdr:col>
                    <xdr:colOff>28575</xdr:colOff>
                    <xdr:row>13</xdr:row>
                    <xdr:rowOff>19050</xdr:rowOff>
                  </from>
                  <to>
                    <xdr:col>92</xdr:col>
                    <xdr:colOff>0</xdr:colOff>
                    <xdr:row>13</xdr:row>
                    <xdr:rowOff>190500</xdr:rowOff>
                  </to>
                </anchor>
              </controlPr>
            </control>
          </mc:Choice>
        </mc:AlternateContent>
        <mc:AlternateContent xmlns:mc="http://schemas.openxmlformats.org/markup-compatibility/2006">
          <mc:Choice Requires="x14">
            <control shapeId="9543" r:id="rId186" name="Check Box 327">
              <controlPr defaultSize="0" autoFill="0" autoLine="0" autoPict="0">
                <anchor moveWithCells="1">
                  <from>
                    <xdr:col>86</xdr:col>
                    <xdr:colOff>19050</xdr:colOff>
                    <xdr:row>13</xdr:row>
                    <xdr:rowOff>19050</xdr:rowOff>
                  </from>
                  <to>
                    <xdr:col>87</xdr:col>
                    <xdr:colOff>114300</xdr:colOff>
                    <xdr:row>13</xdr:row>
                    <xdr:rowOff>190500</xdr:rowOff>
                  </to>
                </anchor>
              </controlPr>
            </control>
          </mc:Choice>
        </mc:AlternateContent>
        <mc:AlternateContent xmlns:mc="http://schemas.openxmlformats.org/markup-compatibility/2006">
          <mc:Choice Requires="x14">
            <control shapeId="9544" r:id="rId187" name="Check Box 328">
              <controlPr defaultSize="0" autoFill="0" autoLine="0" autoPict="0">
                <anchor moveWithCells="1">
                  <from>
                    <xdr:col>90</xdr:col>
                    <xdr:colOff>28575</xdr:colOff>
                    <xdr:row>13</xdr:row>
                    <xdr:rowOff>19050</xdr:rowOff>
                  </from>
                  <to>
                    <xdr:col>92</xdr:col>
                    <xdr:colOff>0</xdr:colOff>
                    <xdr:row>13</xdr:row>
                    <xdr:rowOff>190500</xdr:rowOff>
                  </to>
                </anchor>
              </controlPr>
            </control>
          </mc:Choice>
        </mc:AlternateContent>
        <mc:AlternateContent xmlns:mc="http://schemas.openxmlformats.org/markup-compatibility/2006">
          <mc:Choice Requires="x14">
            <control shapeId="9545" r:id="rId188" name="Check Box 329">
              <controlPr defaultSize="0" autoFill="0" autoLine="0" autoPict="0">
                <anchor moveWithCells="1">
                  <from>
                    <xdr:col>86</xdr:col>
                    <xdr:colOff>57150</xdr:colOff>
                    <xdr:row>30</xdr:row>
                    <xdr:rowOff>28575</xdr:rowOff>
                  </from>
                  <to>
                    <xdr:col>88</xdr:col>
                    <xdr:colOff>28575</xdr:colOff>
                    <xdr:row>30</xdr:row>
                    <xdr:rowOff>200025</xdr:rowOff>
                  </to>
                </anchor>
              </controlPr>
            </control>
          </mc:Choice>
        </mc:AlternateContent>
        <mc:AlternateContent xmlns:mc="http://schemas.openxmlformats.org/markup-compatibility/2006">
          <mc:Choice Requires="x14">
            <control shapeId="9546" r:id="rId189" name="Check Box 330">
              <controlPr defaultSize="0" autoFill="0" autoLine="0" autoPict="0">
                <anchor moveWithCells="1">
                  <from>
                    <xdr:col>90</xdr:col>
                    <xdr:colOff>47625</xdr:colOff>
                    <xdr:row>30</xdr:row>
                    <xdr:rowOff>19050</xdr:rowOff>
                  </from>
                  <to>
                    <xdr:col>92</xdr:col>
                    <xdr:colOff>19050</xdr:colOff>
                    <xdr:row>30</xdr:row>
                    <xdr:rowOff>190500</xdr:rowOff>
                  </to>
                </anchor>
              </controlPr>
            </control>
          </mc:Choice>
        </mc:AlternateContent>
        <mc:AlternateContent xmlns:mc="http://schemas.openxmlformats.org/markup-compatibility/2006">
          <mc:Choice Requires="x14">
            <control shapeId="9547" r:id="rId190" name="Check Box 331">
              <controlPr defaultSize="0" autoFill="0" autoLine="0" autoPict="0">
                <anchor moveWithCells="1">
                  <from>
                    <xdr:col>86</xdr:col>
                    <xdr:colOff>57150</xdr:colOff>
                    <xdr:row>13</xdr:row>
                    <xdr:rowOff>38100</xdr:rowOff>
                  </from>
                  <to>
                    <xdr:col>88</xdr:col>
                    <xdr:colOff>38100</xdr:colOff>
                    <xdr:row>13</xdr:row>
                    <xdr:rowOff>190500</xdr:rowOff>
                  </to>
                </anchor>
              </controlPr>
            </control>
          </mc:Choice>
        </mc:AlternateContent>
        <mc:AlternateContent xmlns:mc="http://schemas.openxmlformats.org/markup-compatibility/2006">
          <mc:Choice Requires="x14">
            <control shapeId="9548" r:id="rId191" name="Check Box 332">
              <controlPr defaultSize="0" autoFill="0" autoLine="0" autoPict="0">
                <anchor moveWithCells="1">
                  <from>
                    <xdr:col>90</xdr:col>
                    <xdr:colOff>47625</xdr:colOff>
                    <xdr:row>13</xdr:row>
                    <xdr:rowOff>38100</xdr:rowOff>
                  </from>
                  <to>
                    <xdr:col>92</xdr:col>
                    <xdr:colOff>28575</xdr:colOff>
                    <xdr:row>13</xdr:row>
                    <xdr:rowOff>190500</xdr:rowOff>
                  </to>
                </anchor>
              </controlPr>
            </control>
          </mc:Choice>
        </mc:AlternateContent>
        <mc:AlternateContent xmlns:mc="http://schemas.openxmlformats.org/markup-compatibility/2006">
          <mc:Choice Requires="x14">
            <control shapeId="9549" r:id="rId192" name="Check Box 333">
              <controlPr defaultSize="0" autoFill="0" autoLine="0" autoPict="0">
                <anchor moveWithCells="1">
                  <from>
                    <xdr:col>86</xdr:col>
                    <xdr:colOff>19050</xdr:colOff>
                    <xdr:row>30</xdr:row>
                    <xdr:rowOff>19050</xdr:rowOff>
                  </from>
                  <to>
                    <xdr:col>87</xdr:col>
                    <xdr:colOff>114300</xdr:colOff>
                    <xdr:row>30</xdr:row>
                    <xdr:rowOff>190500</xdr:rowOff>
                  </to>
                </anchor>
              </controlPr>
            </control>
          </mc:Choice>
        </mc:AlternateContent>
        <mc:AlternateContent xmlns:mc="http://schemas.openxmlformats.org/markup-compatibility/2006">
          <mc:Choice Requires="x14">
            <control shapeId="9550" r:id="rId193" name="Check Box 334">
              <controlPr defaultSize="0" autoFill="0" autoLine="0" autoPict="0">
                <anchor moveWithCells="1">
                  <from>
                    <xdr:col>90</xdr:col>
                    <xdr:colOff>28575</xdr:colOff>
                    <xdr:row>30</xdr:row>
                    <xdr:rowOff>19050</xdr:rowOff>
                  </from>
                  <to>
                    <xdr:col>92</xdr:col>
                    <xdr:colOff>0</xdr:colOff>
                    <xdr:row>30</xdr:row>
                    <xdr:rowOff>190500</xdr:rowOff>
                  </to>
                </anchor>
              </controlPr>
            </control>
          </mc:Choice>
        </mc:AlternateContent>
        <mc:AlternateContent xmlns:mc="http://schemas.openxmlformats.org/markup-compatibility/2006">
          <mc:Choice Requires="x14">
            <control shapeId="9551" r:id="rId194" name="Check Box 335">
              <controlPr defaultSize="0" autoFill="0" autoLine="0" autoPict="0">
                <anchor moveWithCells="1">
                  <from>
                    <xdr:col>86</xdr:col>
                    <xdr:colOff>57150</xdr:colOff>
                    <xdr:row>30</xdr:row>
                    <xdr:rowOff>38100</xdr:rowOff>
                  </from>
                  <to>
                    <xdr:col>88</xdr:col>
                    <xdr:colOff>38100</xdr:colOff>
                    <xdr:row>30</xdr:row>
                    <xdr:rowOff>190500</xdr:rowOff>
                  </to>
                </anchor>
              </controlPr>
            </control>
          </mc:Choice>
        </mc:AlternateContent>
        <mc:AlternateContent xmlns:mc="http://schemas.openxmlformats.org/markup-compatibility/2006">
          <mc:Choice Requires="x14">
            <control shapeId="9552" r:id="rId195" name="Check Box 336">
              <controlPr defaultSize="0" autoFill="0" autoLine="0" autoPict="0">
                <anchor moveWithCells="1">
                  <from>
                    <xdr:col>90</xdr:col>
                    <xdr:colOff>47625</xdr:colOff>
                    <xdr:row>30</xdr:row>
                    <xdr:rowOff>38100</xdr:rowOff>
                  </from>
                  <to>
                    <xdr:col>92</xdr:col>
                    <xdr:colOff>28575</xdr:colOff>
                    <xdr:row>30</xdr:row>
                    <xdr:rowOff>190500</xdr:rowOff>
                  </to>
                </anchor>
              </controlPr>
            </control>
          </mc:Choice>
        </mc:AlternateContent>
        <mc:AlternateContent xmlns:mc="http://schemas.openxmlformats.org/markup-compatibility/2006">
          <mc:Choice Requires="x14">
            <control shapeId="9553" r:id="rId196" name="Check Box 337">
              <controlPr defaultSize="0" autoFill="0" autoLine="0" autoPict="0">
                <anchor moveWithCells="1">
                  <from>
                    <xdr:col>94</xdr:col>
                    <xdr:colOff>28575</xdr:colOff>
                    <xdr:row>11</xdr:row>
                    <xdr:rowOff>200025</xdr:rowOff>
                  </from>
                  <to>
                    <xdr:col>96</xdr:col>
                    <xdr:colOff>47625</xdr:colOff>
                    <xdr:row>13</xdr:row>
                    <xdr:rowOff>28575</xdr:rowOff>
                  </to>
                </anchor>
              </controlPr>
            </control>
          </mc:Choice>
        </mc:AlternateContent>
        <mc:AlternateContent xmlns:mc="http://schemas.openxmlformats.org/markup-compatibility/2006">
          <mc:Choice Requires="x14">
            <control shapeId="9554" r:id="rId197" name="Check Box 338">
              <controlPr defaultSize="0" autoFill="0" autoLine="0" autoPict="0">
                <anchor moveWithCells="1">
                  <from>
                    <xdr:col>103</xdr:col>
                    <xdr:colOff>57150</xdr:colOff>
                    <xdr:row>11</xdr:row>
                    <xdr:rowOff>200025</xdr:rowOff>
                  </from>
                  <to>
                    <xdr:col>105</xdr:col>
                    <xdr:colOff>85725</xdr:colOff>
                    <xdr:row>13</xdr:row>
                    <xdr:rowOff>38100</xdr:rowOff>
                  </to>
                </anchor>
              </controlPr>
            </control>
          </mc:Choice>
        </mc:AlternateContent>
        <mc:AlternateContent xmlns:mc="http://schemas.openxmlformats.org/markup-compatibility/2006">
          <mc:Choice Requires="x14">
            <control shapeId="9555" r:id="rId198" name="Check Box 339">
              <controlPr defaultSize="0" autoFill="0" autoLine="0" autoPict="0">
                <anchor moveWithCells="1">
                  <from>
                    <xdr:col>94</xdr:col>
                    <xdr:colOff>28575</xdr:colOff>
                    <xdr:row>12</xdr:row>
                    <xdr:rowOff>0</xdr:rowOff>
                  </from>
                  <to>
                    <xdr:col>96</xdr:col>
                    <xdr:colOff>38100</xdr:colOff>
                    <xdr:row>13</xdr:row>
                    <xdr:rowOff>38100</xdr:rowOff>
                  </to>
                </anchor>
              </controlPr>
            </control>
          </mc:Choice>
        </mc:AlternateContent>
        <mc:AlternateContent xmlns:mc="http://schemas.openxmlformats.org/markup-compatibility/2006">
          <mc:Choice Requires="x14">
            <control shapeId="9556" r:id="rId199" name="Check Box 340">
              <controlPr defaultSize="0" autoFill="0" autoLine="0" autoPict="0">
                <anchor moveWithCells="1">
                  <from>
                    <xdr:col>102</xdr:col>
                    <xdr:colOff>57150</xdr:colOff>
                    <xdr:row>30</xdr:row>
                    <xdr:rowOff>19050</xdr:rowOff>
                  </from>
                  <to>
                    <xdr:col>104</xdr:col>
                    <xdr:colOff>28575</xdr:colOff>
                    <xdr:row>30</xdr:row>
                    <xdr:rowOff>190500</xdr:rowOff>
                  </to>
                </anchor>
              </controlPr>
            </control>
          </mc:Choice>
        </mc:AlternateContent>
        <mc:AlternateContent xmlns:mc="http://schemas.openxmlformats.org/markup-compatibility/2006">
          <mc:Choice Requires="x14">
            <control shapeId="9557" r:id="rId200" name="Check Box 341">
              <controlPr defaultSize="0" autoFill="0" autoLine="0" autoPict="0">
                <anchor moveWithCells="1">
                  <from>
                    <xdr:col>106</xdr:col>
                    <xdr:colOff>38100</xdr:colOff>
                    <xdr:row>30</xdr:row>
                    <xdr:rowOff>19050</xdr:rowOff>
                  </from>
                  <to>
                    <xdr:col>108</xdr:col>
                    <xdr:colOff>9525</xdr:colOff>
                    <xdr:row>30</xdr:row>
                    <xdr:rowOff>190500</xdr:rowOff>
                  </to>
                </anchor>
              </controlPr>
            </control>
          </mc:Choice>
        </mc:AlternateContent>
        <mc:AlternateContent xmlns:mc="http://schemas.openxmlformats.org/markup-compatibility/2006">
          <mc:Choice Requires="x14">
            <control shapeId="9558" r:id="rId201" name="Check Box 342">
              <controlPr defaultSize="0" autoFill="0" autoLine="0" autoPict="0">
                <anchor moveWithCells="1">
                  <from>
                    <xdr:col>104</xdr:col>
                    <xdr:colOff>57150</xdr:colOff>
                    <xdr:row>12</xdr:row>
                    <xdr:rowOff>0</xdr:rowOff>
                  </from>
                  <to>
                    <xdr:col>106</xdr:col>
                    <xdr:colOff>66675</xdr:colOff>
                    <xdr:row>13</xdr:row>
                    <xdr:rowOff>28575</xdr:rowOff>
                  </to>
                </anchor>
              </controlPr>
            </control>
          </mc:Choice>
        </mc:AlternateContent>
        <mc:AlternateContent xmlns:mc="http://schemas.openxmlformats.org/markup-compatibility/2006">
          <mc:Choice Requires="x14">
            <control shapeId="9559" r:id="rId202" name="Check Box 343">
              <controlPr defaultSize="0" autoFill="0" autoLine="0" autoPict="0">
                <anchor moveWithCells="1">
                  <from>
                    <xdr:col>100</xdr:col>
                    <xdr:colOff>76200</xdr:colOff>
                    <xdr:row>13</xdr:row>
                    <xdr:rowOff>28575</xdr:rowOff>
                  </from>
                  <to>
                    <xdr:col>102</xdr:col>
                    <xdr:colOff>57150</xdr:colOff>
                    <xdr:row>13</xdr:row>
                    <xdr:rowOff>190500</xdr:rowOff>
                  </to>
                </anchor>
              </controlPr>
            </control>
          </mc:Choice>
        </mc:AlternateContent>
        <mc:AlternateContent xmlns:mc="http://schemas.openxmlformats.org/markup-compatibility/2006">
          <mc:Choice Requires="x14">
            <control shapeId="9560" r:id="rId203" name="Check Box 344">
              <controlPr defaultSize="0" autoFill="0" autoLine="0" autoPict="0">
                <anchor moveWithCells="1">
                  <from>
                    <xdr:col>104</xdr:col>
                    <xdr:colOff>57150</xdr:colOff>
                    <xdr:row>13</xdr:row>
                    <xdr:rowOff>28575</xdr:rowOff>
                  </from>
                  <to>
                    <xdr:col>106</xdr:col>
                    <xdr:colOff>38100</xdr:colOff>
                    <xdr:row>13</xdr:row>
                    <xdr:rowOff>200025</xdr:rowOff>
                  </to>
                </anchor>
              </controlPr>
            </control>
          </mc:Choice>
        </mc:AlternateContent>
        <mc:AlternateContent xmlns:mc="http://schemas.openxmlformats.org/markup-compatibility/2006">
          <mc:Choice Requires="x14">
            <control shapeId="9561" r:id="rId204" name="Check Box 345">
              <controlPr defaultSize="0" autoFill="0" autoLine="0" autoPict="0">
                <anchor moveWithCells="1">
                  <from>
                    <xdr:col>100</xdr:col>
                    <xdr:colOff>76200</xdr:colOff>
                    <xdr:row>15</xdr:row>
                    <xdr:rowOff>19050</xdr:rowOff>
                  </from>
                  <to>
                    <xdr:col>102</xdr:col>
                    <xdr:colOff>57150</xdr:colOff>
                    <xdr:row>15</xdr:row>
                    <xdr:rowOff>180975</xdr:rowOff>
                  </to>
                </anchor>
              </controlPr>
            </control>
          </mc:Choice>
        </mc:AlternateContent>
        <mc:AlternateContent xmlns:mc="http://schemas.openxmlformats.org/markup-compatibility/2006">
          <mc:Choice Requires="x14">
            <control shapeId="9562" r:id="rId205" name="Check Box 346">
              <controlPr defaultSize="0" autoFill="0" autoLine="0" autoPict="0">
                <anchor moveWithCells="1">
                  <from>
                    <xdr:col>104</xdr:col>
                    <xdr:colOff>57150</xdr:colOff>
                    <xdr:row>15</xdr:row>
                    <xdr:rowOff>19050</xdr:rowOff>
                  </from>
                  <to>
                    <xdr:col>106</xdr:col>
                    <xdr:colOff>28575</xdr:colOff>
                    <xdr:row>15</xdr:row>
                    <xdr:rowOff>180975</xdr:rowOff>
                  </to>
                </anchor>
              </controlPr>
            </control>
          </mc:Choice>
        </mc:AlternateContent>
        <mc:AlternateContent xmlns:mc="http://schemas.openxmlformats.org/markup-compatibility/2006">
          <mc:Choice Requires="x14">
            <control shapeId="9563" r:id="rId206" name="Check Box 347">
              <controlPr defaultSize="0" autoFill="0" autoLine="0" autoPict="0">
                <anchor moveWithCells="1">
                  <from>
                    <xdr:col>103</xdr:col>
                    <xdr:colOff>19050</xdr:colOff>
                    <xdr:row>16</xdr:row>
                    <xdr:rowOff>28575</xdr:rowOff>
                  </from>
                  <to>
                    <xdr:col>105</xdr:col>
                    <xdr:colOff>38100</xdr:colOff>
                    <xdr:row>16</xdr:row>
                    <xdr:rowOff>171450</xdr:rowOff>
                  </to>
                </anchor>
              </controlPr>
            </control>
          </mc:Choice>
        </mc:AlternateContent>
        <mc:AlternateContent xmlns:mc="http://schemas.openxmlformats.org/markup-compatibility/2006">
          <mc:Choice Requires="x14">
            <control shapeId="9564" r:id="rId207" name="Check Box 348">
              <controlPr defaultSize="0" autoFill="0" autoLine="0" autoPict="0">
                <anchor moveWithCells="1">
                  <from>
                    <xdr:col>106</xdr:col>
                    <xdr:colOff>85725</xdr:colOff>
                    <xdr:row>16</xdr:row>
                    <xdr:rowOff>19050</xdr:rowOff>
                  </from>
                  <to>
                    <xdr:col>108</xdr:col>
                    <xdr:colOff>57150</xdr:colOff>
                    <xdr:row>16</xdr:row>
                    <xdr:rowOff>190500</xdr:rowOff>
                  </to>
                </anchor>
              </controlPr>
            </control>
          </mc:Choice>
        </mc:AlternateContent>
        <mc:AlternateContent xmlns:mc="http://schemas.openxmlformats.org/markup-compatibility/2006">
          <mc:Choice Requires="x14">
            <control shapeId="9565" r:id="rId208" name="Check Box 349">
              <controlPr defaultSize="0" autoFill="0" autoLine="0" autoPict="0">
                <anchor moveWithCells="1">
                  <from>
                    <xdr:col>100</xdr:col>
                    <xdr:colOff>76200</xdr:colOff>
                    <xdr:row>12</xdr:row>
                    <xdr:rowOff>0</xdr:rowOff>
                  </from>
                  <to>
                    <xdr:col>102</xdr:col>
                    <xdr:colOff>85725</xdr:colOff>
                    <xdr:row>13</xdr:row>
                    <xdr:rowOff>19050</xdr:rowOff>
                  </to>
                </anchor>
              </controlPr>
            </control>
          </mc:Choice>
        </mc:AlternateContent>
        <mc:AlternateContent xmlns:mc="http://schemas.openxmlformats.org/markup-compatibility/2006">
          <mc:Choice Requires="x14">
            <control shapeId="9566" r:id="rId209" name="Check Box 350">
              <controlPr defaultSize="0" autoFill="0" autoLine="0" autoPict="0">
                <anchor moveWithCells="1">
                  <from>
                    <xdr:col>100</xdr:col>
                    <xdr:colOff>76200</xdr:colOff>
                    <xdr:row>14</xdr:row>
                    <xdr:rowOff>28575</xdr:rowOff>
                  </from>
                  <to>
                    <xdr:col>102</xdr:col>
                    <xdr:colOff>57150</xdr:colOff>
                    <xdr:row>14</xdr:row>
                    <xdr:rowOff>190500</xdr:rowOff>
                  </to>
                </anchor>
              </controlPr>
            </control>
          </mc:Choice>
        </mc:AlternateContent>
        <mc:AlternateContent xmlns:mc="http://schemas.openxmlformats.org/markup-compatibility/2006">
          <mc:Choice Requires="x14">
            <control shapeId="9567" r:id="rId210" name="Check Box 351">
              <controlPr defaultSize="0" autoFill="0" autoLine="0" autoPict="0">
                <anchor moveWithCells="1">
                  <from>
                    <xdr:col>104</xdr:col>
                    <xdr:colOff>66675</xdr:colOff>
                    <xdr:row>14</xdr:row>
                    <xdr:rowOff>28575</xdr:rowOff>
                  </from>
                  <to>
                    <xdr:col>106</xdr:col>
                    <xdr:colOff>38100</xdr:colOff>
                    <xdr:row>14</xdr:row>
                    <xdr:rowOff>190500</xdr:rowOff>
                  </to>
                </anchor>
              </controlPr>
            </control>
          </mc:Choice>
        </mc:AlternateContent>
        <mc:AlternateContent xmlns:mc="http://schemas.openxmlformats.org/markup-compatibility/2006">
          <mc:Choice Requires="x14">
            <control shapeId="9568" r:id="rId211" name="Check Box 352">
              <controlPr defaultSize="0" autoFill="0" autoLine="0" autoPict="0">
                <anchor moveWithCells="1">
                  <from>
                    <xdr:col>102</xdr:col>
                    <xdr:colOff>19050</xdr:colOff>
                    <xdr:row>13</xdr:row>
                    <xdr:rowOff>19050</xdr:rowOff>
                  </from>
                  <to>
                    <xdr:col>103</xdr:col>
                    <xdr:colOff>114300</xdr:colOff>
                    <xdr:row>13</xdr:row>
                    <xdr:rowOff>190500</xdr:rowOff>
                  </to>
                </anchor>
              </controlPr>
            </control>
          </mc:Choice>
        </mc:AlternateContent>
        <mc:AlternateContent xmlns:mc="http://schemas.openxmlformats.org/markup-compatibility/2006">
          <mc:Choice Requires="x14">
            <control shapeId="9569" r:id="rId212" name="Check Box 353">
              <controlPr defaultSize="0" autoFill="0" autoLine="0" autoPict="0">
                <anchor moveWithCells="1">
                  <from>
                    <xdr:col>106</xdr:col>
                    <xdr:colOff>28575</xdr:colOff>
                    <xdr:row>13</xdr:row>
                    <xdr:rowOff>19050</xdr:rowOff>
                  </from>
                  <to>
                    <xdr:col>108</xdr:col>
                    <xdr:colOff>0</xdr:colOff>
                    <xdr:row>13</xdr:row>
                    <xdr:rowOff>190500</xdr:rowOff>
                  </to>
                </anchor>
              </controlPr>
            </control>
          </mc:Choice>
        </mc:AlternateContent>
        <mc:AlternateContent xmlns:mc="http://schemas.openxmlformats.org/markup-compatibility/2006">
          <mc:Choice Requires="x14">
            <control shapeId="9570" r:id="rId213" name="Check Box 354">
              <controlPr defaultSize="0" autoFill="0" autoLine="0" autoPict="0">
                <anchor moveWithCells="1">
                  <from>
                    <xdr:col>102</xdr:col>
                    <xdr:colOff>19050</xdr:colOff>
                    <xdr:row>13</xdr:row>
                    <xdr:rowOff>19050</xdr:rowOff>
                  </from>
                  <to>
                    <xdr:col>103</xdr:col>
                    <xdr:colOff>114300</xdr:colOff>
                    <xdr:row>13</xdr:row>
                    <xdr:rowOff>190500</xdr:rowOff>
                  </to>
                </anchor>
              </controlPr>
            </control>
          </mc:Choice>
        </mc:AlternateContent>
        <mc:AlternateContent xmlns:mc="http://schemas.openxmlformats.org/markup-compatibility/2006">
          <mc:Choice Requires="x14">
            <control shapeId="9571" r:id="rId214" name="Check Box 355">
              <controlPr defaultSize="0" autoFill="0" autoLine="0" autoPict="0">
                <anchor moveWithCells="1">
                  <from>
                    <xdr:col>106</xdr:col>
                    <xdr:colOff>28575</xdr:colOff>
                    <xdr:row>13</xdr:row>
                    <xdr:rowOff>19050</xdr:rowOff>
                  </from>
                  <to>
                    <xdr:col>108</xdr:col>
                    <xdr:colOff>0</xdr:colOff>
                    <xdr:row>13</xdr:row>
                    <xdr:rowOff>190500</xdr:rowOff>
                  </to>
                </anchor>
              </controlPr>
            </control>
          </mc:Choice>
        </mc:AlternateContent>
        <mc:AlternateContent xmlns:mc="http://schemas.openxmlformats.org/markup-compatibility/2006">
          <mc:Choice Requires="x14">
            <control shapeId="9572" r:id="rId215" name="Check Box 356">
              <controlPr defaultSize="0" autoFill="0" autoLine="0" autoPict="0">
                <anchor moveWithCells="1">
                  <from>
                    <xdr:col>102</xdr:col>
                    <xdr:colOff>57150</xdr:colOff>
                    <xdr:row>30</xdr:row>
                    <xdr:rowOff>28575</xdr:rowOff>
                  </from>
                  <to>
                    <xdr:col>104</xdr:col>
                    <xdr:colOff>28575</xdr:colOff>
                    <xdr:row>30</xdr:row>
                    <xdr:rowOff>200025</xdr:rowOff>
                  </to>
                </anchor>
              </controlPr>
            </control>
          </mc:Choice>
        </mc:AlternateContent>
        <mc:AlternateContent xmlns:mc="http://schemas.openxmlformats.org/markup-compatibility/2006">
          <mc:Choice Requires="x14">
            <control shapeId="9573" r:id="rId216" name="Check Box 357">
              <controlPr defaultSize="0" autoFill="0" autoLine="0" autoPict="0">
                <anchor moveWithCells="1">
                  <from>
                    <xdr:col>106</xdr:col>
                    <xdr:colOff>47625</xdr:colOff>
                    <xdr:row>30</xdr:row>
                    <xdr:rowOff>19050</xdr:rowOff>
                  </from>
                  <to>
                    <xdr:col>108</xdr:col>
                    <xdr:colOff>19050</xdr:colOff>
                    <xdr:row>30</xdr:row>
                    <xdr:rowOff>190500</xdr:rowOff>
                  </to>
                </anchor>
              </controlPr>
            </control>
          </mc:Choice>
        </mc:AlternateContent>
        <mc:AlternateContent xmlns:mc="http://schemas.openxmlformats.org/markup-compatibility/2006">
          <mc:Choice Requires="x14">
            <control shapeId="9574" r:id="rId217" name="Check Box 358">
              <controlPr defaultSize="0" autoFill="0" autoLine="0" autoPict="0">
                <anchor moveWithCells="1">
                  <from>
                    <xdr:col>102</xdr:col>
                    <xdr:colOff>57150</xdr:colOff>
                    <xdr:row>13</xdr:row>
                    <xdr:rowOff>38100</xdr:rowOff>
                  </from>
                  <to>
                    <xdr:col>104</xdr:col>
                    <xdr:colOff>38100</xdr:colOff>
                    <xdr:row>13</xdr:row>
                    <xdr:rowOff>190500</xdr:rowOff>
                  </to>
                </anchor>
              </controlPr>
            </control>
          </mc:Choice>
        </mc:AlternateContent>
        <mc:AlternateContent xmlns:mc="http://schemas.openxmlformats.org/markup-compatibility/2006">
          <mc:Choice Requires="x14">
            <control shapeId="9575" r:id="rId218" name="Check Box 359">
              <controlPr defaultSize="0" autoFill="0" autoLine="0" autoPict="0">
                <anchor moveWithCells="1">
                  <from>
                    <xdr:col>106</xdr:col>
                    <xdr:colOff>47625</xdr:colOff>
                    <xdr:row>13</xdr:row>
                    <xdr:rowOff>38100</xdr:rowOff>
                  </from>
                  <to>
                    <xdr:col>108</xdr:col>
                    <xdr:colOff>28575</xdr:colOff>
                    <xdr:row>13</xdr:row>
                    <xdr:rowOff>190500</xdr:rowOff>
                  </to>
                </anchor>
              </controlPr>
            </control>
          </mc:Choice>
        </mc:AlternateContent>
        <mc:AlternateContent xmlns:mc="http://schemas.openxmlformats.org/markup-compatibility/2006">
          <mc:Choice Requires="x14">
            <control shapeId="9576" r:id="rId219" name="Check Box 360">
              <controlPr defaultSize="0" autoFill="0" autoLine="0" autoPict="0">
                <anchor moveWithCells="1">
                  <from>
                    <xdr:col>102</xdr:col>
                    <xdr:colOff>19050</xdr:colOff>
                    <xdr:row>30</xdr:row>
                    <xdr:rowOff>19050</xdr:rowOff>
                  </from>
                  <to>
                    <xdr:col>103</xdr:col>
                    <xdr:colOff>114300</xdr:colOff>
                    <xdr:row>30</xdr:row>
                    <xdr:rowOff>190500</xdr:rowOff>
                  </to>
                </anchor>
              </controlPr>
            </control>
          </mc:Choice>
        </mc:AlternateContent>
        <mc:AlternateContent xmlns:mc="http://schemas.openxmlformats.org/markup-compatibility/2006">
          <mc:Choice Requires="x14">
            <control shapeId="9577" r:id="rId220" name="Check Box 361">
              <controlPr defaultSize="0" autoFill="0" autoLine="0" autoPict="0">
                <anchor moveWithCells="1">
                  <from>
                    <xdr:col>106</xdr:col>
                    <xdr:colOff>28575</xdr:colOff>
                    <xdr:row>30</xdr:row>
                    <xdr:rowOff>19050</xdr:rowOff>
                  </from>
                  <to>
                    <xdr:col>108</xdr:col>
                    <xdr:colOff>0</xdr:colOff>
                    <xdr:row>30</xdr:row>
                    <xdr:rowOff>190500</xdr:rowOff>
                  </to>
                </anchor>
              </controlPr>
            </control>
          </mc:Choice>
        </mc:AlternateContent>
        <mc:AlternateContent xmlns:mc="http://schemas.openxmlformats.org/markup-compatibility/2006">
          <mc:Choice Requires="x14">
            <control shapeId="9580" r:id="rId221" name="Check Box 364">
              <controlPr defaultSize="0" autoFill="0" autoLine="0" autoPict="0">
                <anchor moveWithCells="1">
                  <from>
                    <xdr:col>68</xdr:col>
                    <xdr:colOff>76200</xdr:colOff>
                    <xdr:row>15</xdr:row>
                    <xdr:rowOff>19050</xdr:rowOff>
                  </from>
                  <to>
                    <xdr:col>70</xdr:col>
                    <xdr:colOff>57150</xdr:colOff>
                    <xdr:row>15</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 id="{BC88FBFF-919A-4601-8E1A-FB5ED8A71FC5}">
            <xm:f>OR(Sheet2!$L$21=TRUE,Sheet2!$M$21=TRUE)</xm:f>
            <x14:dxf>
              <fill>
                <patternFill patternType="none">
                  <bgColor auto="1"/>
                </patternFill>
              </fill>
            </x14:dxf>
          </x14:cfRule>
          <xm:sqref>P14:W14</xm:sqref>
        </x14:conditionalFormatting>
        <x14:conditionalFormatting xmlns:xm="http://schemas.microsoft.com/office/excel/2006/main">
          <x14:cfRule type="expression" priority="24" id="{74E232B3-7107-4028-8B7C-600C0EFD89A4}">
            <xm:f>OR(Sheet2!$L$42=TRUE,Sheet2!$M$42=TRUE)</xm:f>
            <x14:dxf>
              <fill>
                <patternFill patternType="none">
                  <bgColor auto="1"/>
                </patternFill>
              </fill>
            </x14:dxf>
          </x14:cfRule>
          <xm:sqref>P31:W31</xm:sqref>
        </x14:conditionalFormatting>
        <x14:conditionalFormatting xmlns:xm="http://schemas.microsoft.com/office/excel/2006/main">
          <x14:cfRule type="expression" priority="26" id="{2F0CAC68-FF28-45F6-BA46-13785C969A99}">
            <xm:f>OR(Sheet2!$O$21=TRUE,Sheet2!$P$21=TRUE)</xm:f>
            <x14:dxf>
              <fill>
                <patternFill patternType="none">
                  <bgColor auto="1"/>
                </patternFill>
              </fill>
            </x14:dxf>
          </x14:cfRule>
          <xm:sqref>AF14:AM14</xm:sqref>
        </x14:conditionalFormatting>
        <x14:conditionalFormatting xmlns:xm="http://schemas.microsoft.com/office/excel/2006/main">
          <x14:cfRule type="expression" priority="23" id="{CFB67C4C-703F-47EB-974D-ECF2260043DE}">
            <xm:f>OR(Sheet2!$O$42=TRUE,Sheet2!$P$42=TRUE)</xm:f>
            <x14:dxf>
              <fill>
                <patternFill patternType="none">
                  <bgColor auto="1"/>
                </patternFill>
              </fill>
            </x14:dxf>
          </x14:cfRule>
          <xm:sqref>AF31:AM31</xm:sqref>
        </x14:conditionalFormatting>
        <x14:conditionalFormatting xmlns:xm="http://schemas.microsoft.com/office/excel/2006/main">
          <x14:cfRule type="expression" priority="25" id="{B8FA0032-EC10-4011-B1FC-D367904EA4B3}">
            <xm:f>OR(Sheet2!$R$21=TRUE,Sheet2!$S$21=TRUE)</xm:f>
            <x14:dxf>
              <fill>
                <patternFill patternType="none">
                  <bgColor auto="1"/>
                </patternFill>
              </fill>
            </x14:dxf>
          </x14:cfRule>
          <xm:sqref>AV14:BC14</xm:sqref>
        </x14:conditionalFormatting>
        <x14:conditionalFormatting xmlns:xm="http://schemas.microsoft.com/office/excel/2006/main">
          <x14:cfRule type="expression" priority="22" id="{356F1C59-4385-4887-A0C4-DFD02C5BC085}">
            <xm:f>OR(Sheet2!$R$42=TRUE,Sheet2!$S$42=TRUE)</xm:f>
            <x14:dxf>
              <fill>
                <patternFill patternType="none">
                  <bgColor auto="1"/>
                </patternFill>
              </fill>
            </x14:dxf>
          </x14:cfRule>
          <xm:sqref>AV31:BC31</xm:sqref>
        </x14:conditionalFormatting>
        <x14:conditionalFormatting xmlns:xm="http://schemas.microsoft.com/office/excel/2006/main">
          <x14:cfRule type="expression" priority="1" stopIfTrue="1" id="{0C278D42-8255-493E-8E4E-2447407DB23A}">
            <xm:f>様式1!$AB$18-様式1!$M$18&lt;6</xm:f>
            <x14:dxf>
              <font>
                <color theme="0" tint="-0.499984740745262"/>
              </font>
              <fill>
                <patternFill>
                  <bgColor theme="0" tint="-0.499984740745262"/>
                </patternFill>
              </fill>
              <border>
                <left/>
                <right/>
                <top/>
                <bottom/>
              </border>
            </x14:dxf>
          </x14:cfRule>
          <xm:sqref>BE1:DF40</xm:sqref>
        </x14:conditionalFormatting>
        <x14:conditionalFormatting xmlns:xm="http://schemas.microsoft.com/office/excel/2006/main">
          <x14:cfRule type="expression" priority="13" id="{5C2D5158-BAB9-409A-999F-857BB58299AD}">
            <xm:f>OR(Sheet2!$U$21=TRUE,Sheet2!$V$21=TRUE)</xm:f>
            <x14:dxf>
              <fill>
                <patternFill patternType="none">
                  <bgColor auto="1"/>
                </patternFill>
              </fill>
            </x14:dxf>
          </x14:cfRule>
          <xm:sqref>BS14:BZ14</xm:sqref>
        </x14:conditionalFormatting>
        <x14:conditionalFormatting xmlns:xm="http://schemas.microsoft.com/office/excel/2006/main">
          <x14:cfRule type="expression" priority="10" id="{02B6B529-4635-4A3F-B9BA-C1DFB91D0F9B}">
            <xm:f>OR(Sheet2!$U$42=TRUE,Sheet2!$V$42=TRUE)</xm:f>
            <x14:dxf>
              <fill>
                <patternFill patternType="none">
                  <bgColor auto="1"/>
                </patternFill>
              </fill>
            </x14:dxf>
          </x14:cfRule>
          <xm:sqref>BS31:BZ31</xm:sqref>
        </x14:conditionalFormatting>
        <x14:conditionalFormatting xmlns:xm="http://schemas.microsoft.com/office/excel/2006/main">
          <x14:cfRule type="expression" priority="12" id="{8ED4ACC4-4DC5-4C96-9561-6FABAE3C4093}">
            <xm:f>OR(Sheet2!$X$21=TRUE,Sheet2!$Y$21=TRUE)</xm:f>
            <x14:dxf>
              <fill>
                <patternFill patternType="none">
                  <bgColor auto="1"/>
                </patternFill>
              </fill>
            </x14:dxf>
          </x14:cfRule>
          <xm:sqref>CI14:CP14</xm:sqref>
        </x14:conditionalFormatting>
        <x14:conditionalFormatting xmlns:xm="http://schemas.microsoft.com/office/excel/2006/main">
          <x14:cfRule type="expression" priority="9" id="{40EBE2B3-DD0D-4821-A461-B75062740C9B}">
            <xm:f>OR(Sheet2!$X$42=TRUE,Sheet2!$Y$42=TRUE)</xm:f>
            <x14:dxf>
              <fill>
                <patternFill patternType="none">
                  <bgColor auto="1"/>
                </patternFill>
              </fill>
            </x14:dxf>
          </x14:cfRule>
          <xm:sqref>CI31:CP31</xm:sqref>
        </x14:conditionalFormatting>
        <x14:conditionalFormatting xmlns:xm="http://schemas.microsoft.com/office/excel/2006/main">
          <x14:cfRule type="expression" priority="11" id="{E84477D1-0B3D-4430-913A-8ACA4061FB3E}">
            <xm:f>OR(Sheet2!$AA$21=TRUE,Sheet2!$AB$21=TRUE)</xm:f>
            <x14:dxf>
              <fill>
                <patternFill patternType="none">
                  <bgColor auto="1"/>
                </patternFill>
              </fill>
            </x14:dxf>
          </x14:cfRule>
          <xm:sqref>CY14:DF14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8598B-EFD5-40AD-AD0D-591CBE5B802A}">
  <sheetPr codeName="Sheet7">
    <tabColor theme="6" tint="-0.249977111117893"/>
    <pageSetUpPr fitToPage="1"/>
  </sheetPr>
  <dimension ref="B1:AF46"/>
  <sheetViews>
    <sheetView showGridLines="0" view="pageBreakPreview" zoomScale="80" zoomScaleNormal="80" zoomScaleSheetLayoutView="80" workbookViewId="0"/>
  </sheetViews>
  <sheetFormatPr defaultRowHeight="18.75"/>
  <cols>
    <col min="1" max="1" width="1.625" customWidth="1"/>
    <col min="2" max="2" width="9.875" customWidth="1"/>
    <col min="3" max="3" width="5.25" customWidth="1"/>
    <col min="4" max="4" width="5" customWidth="1"/>
    <col min="5" max="5" width="6.625" customWidth="1"/>
    <col min="6" max="6" width="3.75" customWidth="1"/>
    <col min="7" max="7" width="3.375" customWidth="1"/>
    <col min="8" max="8" width="4.875" customWidth="1"/>
    <col min="9" max="9" width="1.875" customWidth="1"/>
    <col min="10" max="10" width="5.5" customWidth="1"/>
    <col min="11" max="11" width="5" customWidth="1"/>
    <col min="12" max="12" width="9.5" style="67" customWidth="1"/>
    <col min="13" max="13" width="4.125" customWidth="1"/>
    <col min="14" max="14" width="2.5" customWidth="1"/>
    <col min="15" max="15" width="4.125" customWidth="1"/>
    <col min="16" max="16" width="2.5" customWidth="1"/>
    <col min="17" max="17" width="4.75" customWidth="1"/>
    <col min="18" max="18" width="3.875" customWidth="1"/>
    <col min="19" max="19" width="3.25" customWidth="1"/>
    <col min="20" max="20" width="4.5" customWidth="1"/>
    <col min="21" max="21" width="3.375" customWidth="1"/>
    <col min="22" max="22" width="4.125" customWidth="1"/>
    <col min="23" max="23" width="2.5" customWidth="1"/>
    <col min="24" max="24" width="4.75" customWidth="1"/>
    <col min="25" max="25" width="3.5" customWidth="1"/>
    <col min="26" max="26" width="6.625" customWidth="1"/>
    <col min="27" max="27" width="1.375" customWidth="1"/>
    <col min="28" max="28" width="9" customWidth="1"/>
  </cols>
  <sheetData>
    <row r="1" spans="2:32" ht="33" customHeight="1">
      <c r="B1" s="891" t="s">
        <v>396</v>
      </c>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row>
    <row r="2" spans="2:32" ht="25.5" customHeight="1">
      <c r="B2" s="622" t="s">
        <v>328</v>
      </c>
      <c r="C2" s="623"/>
      <c r="D2" s="623"/>
      <c r="E2" s="623"/>
      <c r="F2" s="623"/>
      <c r="G2" s="623"/>
      <c r="H2" s="623"/>
      <c r="I2" s="623"/>
      <c r="J2" s="623"/>
      <c r="K2" s="623"/>
      <c r="L2" s="623"/>
      <c r="M2" s="623"/>
      <c r="N2" s="623"/>
      <c r="O2" s="623"/>
      <c r="P2" s="623"/>
      <c r="Q2" s="623"/>
      <c r="V2" s="624" t="s">
        <v>402</v>
      </c>
      <c r="W2" s="624"/>
      <c r="X2" s="624"/>
      <c r="Y2" s="624"/>
      <c r="Z2" s="624"/>
      <c r="AA2" s="624"/>
      <c r="AB2" s="624"/>
    </row>
    <row r="3" spans="2:32" ht="75" customHeight="1">
      <c r="B3" s="892" t="s">
        <v>337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6"/>
    </row>
    <row r="4" spans="2:32" ht="25.5" customHeight="1">
      <c r="B4" s="635" t="s">
        <v>156</v>
      </c>
      <c r="C4" s="636"/>
      <c r="D4" s="636"/>
      <c r="E4" s="636"/>
      <c r="F4" s="636"/>
      <c r="G4" s="636"/>
      <c r="H4" s="636"/>
      <c r="I4" s="637"/>
      <c r="J4" s="638" t="s">
        <v>157</v>
      </c>
      <c r="K4" s="638"/>
      <c r="L4" s="638"/>
      <c r="M4" s="635" t="s">
        <v>158</v>
      </c>
      <c r="N4" s="636"/>
      <c r="O4" s="636"/>
      <c r="P4" s="636"/>
      <c r="Q4" s="636"/>
      <c r="R4" s="636"/>
      <c r="S4" s="636"/>
      <c r="T4" s="636"/>
      <c r="U4" s="636"/>
      <c r="V4" s="636"/>
      <c r="W4" s="636"/>
      <c r="X4" s="637"/>
      <c r="Y4" s="630" t="s">
        <v>159</v>
      </c>
      <c r="Z4" s="630"/>
      <c r="AA4" s="630"/>
      <c r="AB4" s="630"/>
    </row>
    <row r="5" spans="2:32" ht="30" customHeight="1">
      <c r="B5" s="639">
        <f>様式1!Z12</f>
        <v>0</v>
      </c>
      <c r="C5" s="640"/>
      <c r="D5" s="640"/>
      <c r="E5" s="640"/>
      <c r="F5" s="640"/>
      <c r="G5" s="640"/>
      <c r="H5" s="640"/>
      <c r="I5" s="641"/>
      <c r="J5" s="646">
        <f>様式1!AK21</f>
        <v>0</v>
      </c>
      <c r="K5" s="646"/>
      <c r="L5" s="646"/>
      <c r="M5" s="68">
        <f>様式1!M19</f>
        <v>0</v>
      </c>
      <c r="N5" s="69" t="s">
        <v>5</v>
      </c>
      <c r="O5" s="190">
        <f>様式1!P19</f>
        <v>0</v>
      </c>
      <c r="P5" s="69" t="s">
        <v>22</v>
      </c>
      <c r="Q5" s="192">
        <f>IF(M5=0,0,TEXT(様式1!M18,"(aaa)"))</f>
        <v>0</v>
      </c>
      <c r="R5" s="647" t="s">
        <v>160</v>
      </c>
      <c r="S5" s="647"/>
      <c r="T5" s="70">
        <f>様式1!AB19</f>
        <v>0</v>
      </c>
      <c r="U5" s="71" t="s">
        <v>5</v>
      </c>
      <c r="V5" s="190">
        <f>様式1!AE19</f>
        <v>0</v>
      </c>
      <c r="W5" s="71" t="s">
        <v>22</v>
      </c>
      <c r="X5" s="192">
        <f>IF(T5=0,0,TEXT(様式1!AB18,"(aaa)"))</f>
        <v>0</v>
      </c>
      <c r="Y5" s="648">
        <f>様式1!R26</f>
        <v>0</v>
      </c>
      <c r="Z5" s="648"/>
      <c r="AA5" s="648"/>
      <c r="AB5" s="648"/>
    </row>
    <row r="6" spans="2:32" ht="25.5" customHeight="1">
      <c r="B6" s="642"/>
      <c r="C6" s="628"/>
      <c r="D6" s="628"/>
      <c r="E6" s="628"/>
      <c r="F6" s="628"/>
      <c r="G6" s="628"/>
      <c r="H6" s="628"/>
      <c r="I6" s="643"/>
      <c r="J6" s="646"/>
      <c r="K6" s="646"/>
      <c r="L6" s="646"/>
      <c r="M6" s="649"/>
      <c r="N6" s="650"/>
      <c r="P6" s="72"/>
      <c r="Q6" s="628" t="str">
        <f>様式1!AM19</f>
        <v/>
      </c>
      <c r="R6" s="626" t="s">
        <v>26</v>
      </c>
      <c r="S6" s="628" t="str">
        <f>様式1!AQ19</f>
        <v/>
      </c>
      <c r="T6" s="628"/>
      <c r="U6" s="626" t="s">
        <v>22</v>
      </c>
      <c r="X6" s="73"/>
      <c r="Y6" s="630" t="s">
        <v>161</v>
      </c>
      <c r="Z6" s="630"/>
      <c r="AA6" s="630"/>
      <c r="AB6" s="630"/>
    </row>
    <row r="7" spans="2:32" ht="30" customHeight="1">
      <c r="B7" s="644"/>
      <c r="C7" s="629"/>
      <c r="D7" s="629"/>
      <c r="E7" s="629"/>
      <c r="F7" s="629"/>
      <c r="G7" s="629"/>
      <c r="H7" s="629"/>
      <c r="I7" s="645"/>
      <c r="J7" s="646"/>
      <c r="K7" s="646"/>
      <c r="L7" s="646"/>
      <c r="M7" s="651"/>
      <c r="N7" s="652"/>
      <c r="O7" s="74"/>
      <c r="P7" s="74"/>
      <c r="Q7" s="629"/>
      <c r="R7" s="627"/>
      <c r="S7" s="629"/>
      <c r="T7" s="629"/>
      <c r="U7" s="627"/>
      <c r="V7" s="75"/>
      <c r="W7" s="75"/>
      <c r="X7" s="76"/>
      <c r="Y7" s="631">
        <f>様式1!AB25</f>
        <v>0</v>
      </c>
      <c r="Z7" s="632"/>
      <c r="AA7" s="632"/>
      <c r="AB7" s="633"/>
    </row>
    <row r="8" spans="2:32" ht="11.25" customHeight="1">
      <c r="B8" s="77"/>
      <c r="C8" s="78"/>
      <c r="D8" s="78"/>
      <c r="E8" s="79"/>
      <c r="F8" s="80"/>
      <c r="G8" s="80"/>
      <c r="H8" s="80"/>
      <c r="I8" s="80"/>
      <c r="J8" s="81"/>
    </row>
    <row r="9" spans="2:32" ht="21" customHeight="1">
      <c r="B9" s="634" t="s">
        <v>162</v>
      </c>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row>
    <row r="10" spans="2:32" ht="28.5" customHeight="1">
      <c r="B10" s="688" t="s">
        <v>163</v>
      </c>
      <c r="C10" s="664"/>
      <c r="D10" s="665"/>
      <c r="E10" s="635" t="s">
        <v>72</v>
      </c>
      <c r="F10" s="637"/>
      <c r="G10" s="660" t="s">
        <v>73</v>
      </c>
      <c r="H10" s="660"/>
      <c r="I10" s="660"/>
      <c r="J10" s="661" t="s">
        <v>164</v>
      </c>
      <c r="K10" s="662"/>
      <c r="L10" s="663" t="s">
        <v>165</v>
      </c>
      <c r="M10" s="664"/>
      <c r="N10" s="664"/>
      <c r="O10" s="665"/>
      <c r="P10" s="669" t="s">
        <v>72</v>
      </c>
      <c r="Q10" s="669"/>
      <c r="R10" s="669"/>
      <c r="S10" s="669" t="s">
        <v>73</v>
      </c>
      <c r="T10" s="669"/>
      <c r="U10" s="669"/>
      <c r="V10" s="669" t="s">
        <v>166</v>
      </c>
      <c r="W10" s="669"/>
      <c r="X10" s="635"/>
      <c r="Y10" s="690" t="s">
        <v>167</v>
      </c>
      <c r="Z10" s="669"/>
      <c r="AA10" s="691">
        <f>J11+V11</f>
        <v>0</v>
      </c>
      <c r="AB10" s="692"/>
      <c r="AC10" s="82"/>
      <c r="AD10" s="653"/>
    </row>
    <row r="11" spans="2:32" ht="41.25" customHeight="1">
      <c r="B11" s="689"/>
      <c r="C11" s="667"/>
      <c r="D11" s="668"/>
      <c r="E11" s="654">
        <f>様式1!N30+様式1!S30+様式1!X30</f>
        <v>0</v>
      </c>
      <c r="F11" s="654"/>
      <c r="G11" s="654">
        <f>様式1!N31+様式1!S31+様式1!X31</f>
        <v>0</v>
      </c>
      <c r="H11" s="654"/>
      <c r="I11" s="654"/>
      <c r="J11" s="655">
        <f>E11+G11</f>
        <v>0</v>
      </c>
      <c r="K11" s="656"/>
      <c r="L11" s="666"/>
      <c r="M11" s="667"/>
      <c r="N11" s="667"/>
      <c r="O11" s="668"/>
      <c r="P11" s="655">
        <f>様式1!AB30+様式1!AH30</f>
        <v>0</v>
      </c>
      <c r="Q11" s="655"/>
      <c r="R11" s="655"/>
      <c r="S11" s="657">
        <f>様式1!AB31+様式1!AH31</f>
        <v>0</v>
      </c>
      <c r="T11" s="658"/>
      <c r="U11" s="659"/>
      <c r="V11" s="654">
        <f>P11+S11</f>
        <v>0</v>
      </c>
      <c r="W11" s="654"/>
      <c r="X11" s="657"/>
      <c r="Y11" s="690"/>
      <c r="Z11" s="669"/>
      <c r="AA11" s="693"/>
      <c r="AB11" s="694"/>
      <c r="AC11" s="82"/>
      <c r="AD11" s="653"/>
      <c r="AF11" s="83"/>
    </row>
    <row r="12" spans="2:32" ht="11.25" customHeight="1">
      <c r="B12" s="84"/>
      <c r="C12" s="84"/>
      <c r="D12" s="84"/>
      <c r="E12" s="85"/>
      <c r="F12" s="85"/>
      <c r="G12" s="85"/>
      <c r="H12" s="85"/>
      <c r="I12" s="85"/>
      <c r="J12" s="86"/>
      <c r="K12" s="86"/>
      <c r="L12" s="84"/>
      <c r="M12" s="84"/>
      <c r="N12" s="84"/>
      <c r="O12" s="84"/>
      <c r="P12" s="87"/>
      <c r="Q12" s="87"/>
      <c r="R12" s="87"/>
      <c r="S12" s="85"/>
      <c r="T12" s="85"/>
      <c r="U12" s="85"/>
      <c r="V12" s="85"/>
      <c r="W12" s="85"/>
      <c r="X12" s="85"/>
      <c r="Y12" s="88"/>
      <c r="Z12" s="88"/>
      <c r="AA12" s="87"/>
      <c r="AB12" s="87"/>
      <c r="AC12" s="89"/>
    </row>
    <row r="13" spans="2:32">
      <c r="B13" s="634" t="s">
        <v>168</v>
      </c>
      <c r="C13" s="634"/>
      <c r="D13" s="634"/>
      <c r="E13" s="634"/>
      <c r="F13" s="634"/>
      <c r="G13" s="634"/>
      <c r="H13" s="634"/>
      <c r="I13" s="634"/>
      <c r="J13" s="634"/>
      <c r="K13" s="634"/>
      <c r="L13" s="634"/>
      <c r="M13" s="634"/>
      <c r="N13" s="634"/>
      <c r="O13" s="634"/>
      <c r="P13" s="634"/>
      <c r="Q13" s="634"/>
      <c r="R13" s="634"/>
      <c r="S13" s="634"/>
      <c r="T13" s="634"/>
      <c r="U13" s="634"/>
      <c r="V13" s="634"/>
      <c r="W13" s="634"/>
      <c r="X13" s="634"/>
      <c r="Y13" s="634"/>
      <c r="Z13" s="634"/>
      <c r="AA13" s="634"/>
      <c r="AB13" s="634"/>
    </row>
    <row r="14" spans="2:32" s="90" customFormat="1" ht="21" customHeight="1">
      <c r="B14" s="670" t="s">
        <v>169</v>
      </c>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0"/>
      <c r="AA14" s="670"/>
      <c r="AB14" s="670"/>
    </row>
    <row r="15" spans="2:32" s="91" customFormat="1" ht="90.75" customHeight="1">
      <c r="B15" s="671" t="s">
        <v>170</v>
      </c>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671"/>
      <c r="AA15" s="671"/>
      <c r="AB15" s="671"/>
    </row>
    <row r="16" spans="2:32" s="91" customFormat="1" ht="6.75" customHeight="1">
      <c r="B16" s="92"/>
      <c r="C16" s="92"/>
      <c r="D16" s="92"/>
      <c r="E16" s="92"/>
      <c r="F16" s="92"/>
      <c r="G16" s="92"/>
      <c r="H16" s="92"/>
      <c r="I16" s="93"/>
      <c r="J16" s="93"/>
      <c r="K16" s="93"/>
      <c r="L16" s="92"/>
      <c r="M16" s="92"/>
      <c r="N16" s="92"/>
      <c r="O16" s="92"/>
      <c r="P16" s="92"/>
      <c r="Q16" s="92"/>
      <c r="R16" s="92"/>
      <c r="S16" s="92"/>
      <c r="T16" s="92"/>
      <c r="U16" s="92"/>
      <c r="V16" s="92"/>
      <c r="W16" s="92"/>
      <c r="X16" s="92"/>
      <c r="Y16" s="92"/>
      <c r="Z16" s="92"/>
      <c r="AA16" s="92"/>
      <c r="AB16" s="92"/>
    </row>
    <row r="17" spans="2:29" ht="24.75" customHeight="1">
      <c r="B17" s="893" t="s">
        <v>397</v>
      </c>
      <c r="C17" s="894"/>
      <c r="D17" s="674" t="s">
        <v>324</v>
      </c>
      <c r="E17" s="674"/>
      <c r="F17" s="674" t="s">
        <v>325</v>
      </c>
      <c r="G17" s="674"/>
      <c r="H17" s="674"/>
      <c r="I17" s="675" t="s">
        <v>326</v>
      </c>
      <c r="J17" s="676"/>
      <c r="K17" s="677"/>
      <c r="L17" s="684" t="s">
        <v>172</v>
      </c>
      <c r="M17" s="685"/>
      <c r="N17" s="685"/>
      <c r="O17" s="686"/>
      <c r="P17" s="687" t="s">
        <v>173</v>
      </c>
      <c r="Q17" s="687"/>
      <c r="R17" s="687"/>
      <c r="S17" s="687"/>
      <c r="T17" s="687"/>
      <c r="U17" s="687"/>
      <c r="V17" s="687"/>
      <c r="W17" s="687"/>
      <c r="X17" s="687"/>
      <c r="Y17" s="687"/>
      <c r="Z17" s="703" t="s">
        <v>174</v>
      </c>
      <c r="AA17" s="704"/>
      <c r="AB17" s="705"/>
    </row>
    <row r="18" spans="2:29" ht="15" customHeight="1">
      <c r="B18" s="893"/>
      <c r="C18" s="894"/>
      <c r="D18" s="674"/>
      <c r="E18" s="674"/>
      <c r="F18" s="674"/>
      <c r="G18" s="674"/>
      <c r="H18" s="674"/>
      <c r="I18" s="678"/>
      <c r="J18" s="679"/>
      <c r="K18" s="680"/>
      <c r="L18" s="706" t="s">
        <v>175</v>
      </c>
      <c r="M18" s="707"/>
      <c r="N18" s="707"/>
      <c r="O18" s="707"/>
      <c r="P18" s="707"/>
      <c r="Q18" s="707"/>
      <c r="R18" s="707"/>
      <c r="S18" s="707"/>
      <c r="T18" s="707"/>
      <c r="U18" s="707"/>
      <c r="V18" s="707"/>
      <c r="W18" s="707"/>
      <c r="X18" s="707"/>
      <c r="Y18" s="707"/>
      <c r="Z18" s="707"/>
      <c r="AA18" s="707"/>
      <c r="AB18" s="708"/>
    </row>
    <row r="19" spans="2:29" ht="33" customHeight="1">
      <c r="B19" s="894"/>
      <c r="C19" s="894"/>
      <c r="D19" s="674"/>
      <c r="E19" s="674"/>
      <c r="F19" s="674"/>
      <c r="G19" s="674"/>
      <c r="H19" s="674"/>
      <c r="I19" s="678"/>
      <c r="J19" s="679"/>
      <c r="K19" s="680"/>
      <c r="L19" s="709" t="s">
        <v>176</v>
      </c>
      <c r="M19" s="710"/>
      <c r="N19" s="710"/>
      <c r="O19" s="711"/>
      <c r="P19" s="715" t="s">
        <v>177</v>
      </c>
      <c r="Q19" s="687"/>
      <c r="R19" s="687"/>
      <c r="S19" s="687"/>
      <c r="T19" s="687"/>
      <c r="U19" s="715" t="s">
        <v>178</v>
      </c>
      <c r="V19" s="687"/>
      <c r="W19" s="687"/>
      <c r="X19" s="687"/>
      <c r="Y19" s="687"/>
      <c r="Z19" s="716" t="s">
        <v>179</v>
      </c>
      <c r="AA19" s="717"/>
      <c r="AB19" s="718"/>
    </row>
    <row r="20" spans="2:29" ht="34.5" customHeight="1">
      <c r="B20" s="894"/>
      <c r="C20" s="894"/>
      <c r="D20" s="674"/>
      <c r="E20" s="674"/>
      <c r="F20" s="674"/>
      <c r="G20" s="674"/>
      <c r="H20" s="674"/>
      <c r="I20" s="681"/>
      <c r="J20" s="682"/>
      <c r="K20" s="683"/>
      <c r="L20" s="712"/>
      <c r="M20" s="713"/>
      <c r="N20" s="713"/>
      <c r="O20" s="714"/>
      <c r="P20" s="630" t="s">
        <v>180</v>
      </c>
      <c r="Q20" s="722"/>
      <c r="R20" s="722"/>
      <c r="S20" s="722"/>
      <c r="T20" s="722"/>
      <c r="U20" s="630" t="s">
        <v>181</v>
      </c>
      <c r="V20" s="722"/>
      <c r="W20" s="722"/>
      <c r="X20" s="722"/>
      <c r="Y20" s="722"/>
      <c r="Z20" s="719"/>
      <c r="AA20" s="720"/>
      <c r="AB20" s="721"/>
    </row>
    <row r="21" spans="2:29" ht="24" customHeight="1">
      <c r="B21" s="741">
        <f>IF(様式1!AB18-様式1!M18&lt;3,0,様式3!B21+3)</f>
        <v>0</v>
      </c>
      <c r="C21" s="742"/>
      <c r="D21" s="761">
        <f>'様式２(つづき)'!M16</f>
        <v>0</v>
      </c>
      <c r="E21" s="761"/>
      <c r="F21" s="738">
        <f>'様式２(つづき)'!M24</f>
        <v>0</v>
      </c>
      <c r="G21" s="739"/>
      <c r="H21" s="740"/>
      <c r="I21" s="738">
        <f>'様式２(つづき)'!M32</f>
        <v>0</v>
      </c>
      <c r="J21" s="739"/>
      <c r="K21" s="740"/>
      <c r="L21" s="695"/>
      <c r="M21" s="696"/>
      <c r="N21" s="697" t="s">
        <v>182</v>
      </c>
      <c r="O21" s="698"/>
      <c r="P21" s="94" t="s">
        <v>183</v>
      </c>
      <c r="Q21" s="729" t="s">
        <v>184</v>
      </c>
      <c r="R21" s="729"/>
      <c r="S21" s="729"/>
      <c r="T21" s="95" t="s">
        <v>185</v>
      </c>
      <c r="U21" s="94" t="s">
        <v>183</v>
      </c>
      <c r="V21" s="729" t="s">
        <v>184</v>
      </c>
      <c r="W21" s="729"/>
      <c r="X21" s="729"/>
      <c r="Y21" s="95" t="s">
        <v>185</v>
      </c>
      <c r="Z21" s="730" t="s">
        <v>186</v>
      </c>
      <c r="AA21" s="731"/>
      <c r="AB21" s="732"/>
    </row>
    <row r="22" spans="2:29" ht="24" customHeight="1">
      <c r="B22" s="743"/>
      <c r="C22" s="744"/>
      <c r="D22" s="760">
        <f>'様式２(つづき)'!S16</f>
        <v>0</v>
      </c>
      <c r="E22" s="760"/>
      <c r="F22" s="733">
        <f>'様式２(つづき)'!S24</f>
        <v>0</v>
      </c>
      <c r="G22" s="734"/>
      <c r="H22" s="735"/>
      <c r="I22" s="733">
        <f>'様式２(つづき)'!S32</f>
        <v>0</v>
      </c>
      <c r="J22" s="734"/>
      <c r="K22" s="735"/>
      <c r="L22" s="96" t="s">
        <v>184</v>
      </c>
      <c r="M22" s="736" t="s">
        <v>187</v>
      </c>
      <c r="N22" s="736"/>
      <c r="O22" s="737"/>
      <c r="P22" s="747"/>
      <c r="Q22" s="748"/>
      <c r="R22" s="748"/>
      <c r="S22" s="699" t="s">
        <v>188</v>
      </c>
      <c r="T22" s="700"/>
      <c r="U22" s="747"/>
      <c r="V22" s="748"/>
      <c r="W22" s="748"/>
      <c r="X22" s="699" t="s">
        <v>188</v>
      </c>
      <c r="Y22" s="700"/>
      <c r="Z22" s="701"/>
      <c r="AA22" s="702"/>
      <c r="AB22" s="97" t="s">
        <v>189</v>
      </c>
    </row>
    <row r="23" spans="2:29" ht="24" customHeight="1">
      <c r="B23" s="745"/>
      <c r="C23" s="746"/>
      <c r="D23" s="749">
        <f>'様式２(つづき)'!H16</f>
        <v>0.31944444444444442</v>
      </c>
      <c r="E23" s="750"/>
      <c r="F23" s="749">
        <f>'様式２(つづき)'!H24</f>
        <v>0.5</v>
      </c>
      <c r="G23" s="750"/>
      <c r="H23" s="751"/>
      <c r="I23" s="749">
        <f>'様式２(つづき)'!H32</f>
        <v>0.72222222222222221</v>
      </c>
      <c r="J23" s="750"/>
      <c r="K23" s="751"/>
      <c r="L23" s="98" t="s">
        <v>184</v>
      </c>
      <c r="M23" s="752" t="s">
        <v>190</v>
      </c>
      <c r="N23" s="752"/>
      <c r="O23" s="753"/>
      <c r="P23" s="754"/>
      <c r="Q23" s="755"/>
      <c r="R23" s="755"/>
      <c r="S23" s="756" t="s">
        <v>182</v>
      </c>
      <c r="T23" s="757"/>
      <c r="U23" s="754"/>
      <c r="V23" s="755"/>
      <c r="W23" s="755"/>
      <c r="X23" s="756" t="s">
        <v>182</v>
      </c>
      <c r="Y23" s="757"/>
      <c r="Z23" s="758"/>
      <c r="AA23" s="759"/>
      <c r="AB23" s="97" t="s">
        <v>182</v>
      </c>
    </row>
    <row r="24" spans="2:29" ht="24" customHeight="1">
      <c r="B24" s="741">
        <f>IF(様式1!AB18-様式1!M18&lt;4,0,様式3!B21+4)</f>
        <v>0</v>
      </c>
      <c r="C24" s="742"/>
      <c r="D24" s="761">
        <f>'様式２(つづき)'!AC16</f>
        <v>0</v>
      </c>
      <c r="E24" s="761"/>
      <c r="F24" s="738">
        <f>'様式２(つづき)'!AC24</f>
        <v>0</v>
      </c>
      <c r="G24" s="739"/>
      <c r="H24" s="740"/>
      <c r="I24" s="738">
        <f>'様式２(つづき)'!AC32</f>
        <v>0</v>
      </c>
      <c r="J24" s="739"/>
      <c r="K24" s="740"/>
      <c r="L24" s="762"/>
      <c r="M24" s="696"/>
      <c r="N24" s="697" t="s">
        <v>182</v>
      </c>
      <c r="O24" s="698"/>
      <c r="P24" s="94" t="s">
        <v>183</v>
      </c>
      <c r="Q24" s="729" t="s">
        <v>184</v>
      </c>
      <c r="R24" s="729"/>
      <c r="S24" s="729"/>
      <c r="T24" s="95" t="s">
        <v>185</v>
      </c>
      <c r="U24" s="94" t="s">
        <v>183</v>
      </c>
      <c r="V24" s="729" t="s">
        <v>184</v>
      </c>
      <c r="W24" s="729"/>
      <c r="X24" s="729"/>
      <c r="Y24" s="95" t="s">
        <v>185</v>
      </c>
      <c r="Z24" s="730" t="s">
        <v>186</v>
      </c>
      <c r="AA24" s="731"/>
      <c r="AB24" s="732"/>
    </row>
    <row r="25" spans="2:29" ht="24" customHeight="1">
      <c r="B25" s="743"/>
      <c r="C25" s="744"/>
      <c r="D25" s="760">
        <f>'様式２(つづき)'!AI16</f>
        <v>0</v>
      </c>
      <c r="E25" s="760"/>
      <c r="F25" s="733">
        <f>'様式２(つづき)'!AI32</f>
        <v>0</v>
      </c>
      <c r="G25" s="734"/>
      <c r="H25" s="735"/>
      <c r="I25" s="733">
        <f>'様式２(つづき)'!AI32</f>
        <v>0</v>
      </c>
      <c r="J25" s="734"/>
      <c r="K25" s="735"/>
      <c r="L25" s="96" t="s">
        <v>184</v>
      </c>
      <c r="M25" s="736" t="s">
        <v>187</v>
      </c>
      <c r="N25" s="736"/>
      <c r="O25" s="737"/>
      <c r="P25" s="747"/>
      <c r="Q25" s="748"/>
      <c r="R25" s="748"/>
      <c r="S25" s="699" t="s">
        <v>188</v>
      </c>
      <c r="T25" s="700"/>
      <c r="U25" s="747"/>
      <c r="V25" s="748"/>
      <c r="W25" s="748"/>
      <c r="X25" s="699" t="s">
        <v>188</v>
      </c>
      <c r="Y25" s="700"/>
      <c r="Z25" s="701"/>
      <c r="AA25" s="702"/>
      <c r="AB25" s="97" t="s">
        <v>189</v>
      </c>
      <c r="AC25" s="100"/>
    </row>
    <row r="26" spans="2:29" ht="24" customHeight="1">
      <c r="B26" s="745"/>
      <c r="C26" s="746"/>
      <c r="D26" s="749">
        <f>'様式２(つづき)'!X16</f>
        <v>0.31944444444444442</v>
      </c>
      <c r="E26" s="750"/>
      <c r="F26" s="749">
        <f>'様式２(つづき)'!X24</f>
        <v>0.5</v>
      </c>
      <c r="G26" s="750"/>
      <c r="H26" s="751"/>
      <c r="I26" s="749">
        <f>'様式２(つづき)'!X32</f>
        <v>0.72222222222222221</v>
      </c>
      <c r="J26" s="750"/>
      <c r="K26" s="751"/>
      <c r="L26" s="98" t="s">
        <v>184</v>
      </c>
      <c r="M26" s="752" t="s">
        <v>190</v>
      </c>
      <c r="N26" s="752"/>
      <c r="O26" s="753"/>
      <c r="P26" s="754"/>
      <c r="Q26" s="755"/>
      <c r="R26" s="755"/>
      <c r="S26" s="756" t="s">
        <v>182</v>
      </c>
      <c r="T26" s="757"/>
      <c r="U26" s="754"/>
      <c r="V26" s="755"/>
      <c r="W26" s="755"/>
      <c r="X26" s="756" t="s">
        <v>182</v>
      </c>
      <c r="Y26" s="757"/>
      <c r="Z26" s="758"/>
      <c r="AA26" s="759"/>
      <c r="AB26" s="97" t="s">
        <v>182</v>
      </c>
    </row>
    <row r="27" spans="2:29" ht="24" customHeight="1">
      <c r="B27" s="741">
        <f>IF(様式1!AB18-様式1!M18&lt;5,0,様式3!B21+5)</f>
        <v>0</v>
      </c>
      <c r="C27" s="742"/>
      <c r="D27" s="761">
        <f>'様式２(つづき)'!AS16</f>
        <v>0</v>
      </c>
      <c r="E27" s="761"/>
      <c r="F27" s="738">
        <f>'様式２(つづき)'!AS24</f>
        <v>0</v>
      </c>
      <c r="G27" s="739"/>
      <c r="H27" s="740"/>
      <c r="I27" s="738">
        <f>'様式２(つづき)'!AS32</f>
        <v>0</v>
      </c>
      <c r="J27" s="739"/>
      <c r="K27" s="740"/>
      <c r="L27" s="762"/>
      <c r="M27" s="696"/>
      <c r="N27" s="697" t="s">
        <v>182</v>
      </c>
      <c r="O27" s="698"/>
      <c r="P27" s="94" t="s">
        <v>183</v>
      </c>
      <c r="Q27" s="729" t="s">
        <v>184</v>
      </c>
      <c r="R27" s="729"/>
      <c r="S27" s="729"/>
      <c r="T27" s="95" t="s">
        <v>185</v>
      </c>
      <c r="U27" s="94" t="s">
        <v>183</v>
      </c>
      <c r="V27" s="729" t="s">
        <v>184</v>
      </c>
      <c r="W27" s="729"/>
      <c r="X27" s="729"/>
      <c r="Y27" s="95" t="s">
        <v>185</v>
      </c>
      <c r="Z27" s="730" t="s">
        <v>186</v>
      </c>
      <c r="AA27" s="731"/>
      <c r="AB27" s="732"/>
    </row>
    <row r="28" spans="2:29" ht="24" customHeight="1">
      <c r="B28" s="743"/>
      <c r="C28" s="744"/>
      <c r="D28" s="760">
        <f>'様式２(つづき)'!AY16</f>
        <v>0</v>
      </c>
      <c r="E28" s="760"/>
      <c r="F28" s="733">
        <f>'様式２(つづき)'!AY24</f>
        <v>0</v>
      </c>
      <c r="G28" s="734"/>
      <c r="H28" s="735"/>
      <c r="I28" s="733">
        <f>'様式２(つづき)'!AY32</f>
        <v>0</v>
      </c>
      <c r="J28" s="734"/>
      <c r="K28" s="735"/>
      <c r="L28" s="96" t="s">
        <v>184</v>
      </c>
      <c r="M28" s="736" t="s">
        <v>187</v>
      </c>
      <c r="N28" s="736"/>
      <c r="O28" s="737"/>
      <c r="P28" s="747"/>
      <c r="Q28" s="748"/>
      <c r="R28" s="748"/>
      <c r="S28" s="699" t="s">
        <v>188</v>
      </c>
      <c r="T28" s="700"/>
      <c r="U28" s="747"/>
      <c r="V28" s="748"/>
      <c r="W28" s="748"/>
      <c r="X28" s="699" t="s">
        <v>188</v>
      </c>
      <c r="Y28" s="700"/>
      <c r="Z28" s="701"/>
      <c r="AA28" s="702"/>
      <c r="AB28" s="97" t="s">
        <v>189</v>
      </c>
    </row>
    <row r="29" spans="2:29" ht="24" customHeight="1">
      <c r="B29" s="745"/>
      <c r="C29" s="746"/>
      <c r="D29" s="749">
        <f>'様式２(つづき)'!AN16</f>
        <v>0.31944444444444442</v>
      </c>
      <c r="E29" s="750"/>
      <c r="F29" s="749">
        <f>'様式２(つづき)'!AN24</f>
        <v>0.5</v>
      </c>
      <c r="G29" s="750"/>
      <c r="H29" s="751"/>
      <c r="I29" s="749">
        <f>'様式２(つづき)'!AN24</f>
        <v>0.5</v>
      </c>
      <c r="J29" s="750"/>
      <c r="K29" s="751"/>
      <c r="L29" s="98" t="s">
        <v>184</v>
      </c>
      <c r="M29" s="752" t="s">
        <v>190</v>
      </c>
      <c r="N29" s="752"/>
      <c r="O29" s="753"/>
      <c r="P29" s="754"/>
      <c r="Q29" s="755"/>
      <c r="R29" s="755"/>
      <c r="S29" s="756" t="s">
        <v>182</v>
      </c>
      <c r="T29" s="757"/>
      <c r="U29" s="754"/>
      <c r="V29" s="755"/>
      <c r="W29" s="755"/>
      <c r="X29" s="756" t="s">
        <v>182</v>
      </c>
      <c r="Y29" s="757"/>
      <c r="Z29" s="754"/>
      <c r="AA29" s="755"/>
      <c r="AB29" s="99" t="s">
        <v>182</v>
      </c>
    </row>
    <row r="30" spans="2:29" ht="24" customHeight="1">
      <c r="B30" s="741">
        <f>IF(様式1!AB18-様式1!M18&lt;6,0,様式3!B21+6)</f>
        <v>0</v>
      </c>
      <c r="C30" s="742"/>
      <c r="D30" s="761">
        <f>'様式２(つづき)'!BP16</f>
        <v>0</v>
      </c>
      <c r="E30" s="761"/>
      <c r="F30" s="738">
        <f>'様式２(つづき)'!BP24</f>
        <v>0</v>
      </c>
      <c r="G30" s="739"/>
      <c r="H30" s="740"/>
      <c r="I30" s="738">
        <f>'様式２(つづき)'!BP32</f>
        <v>0</v>
      </c>
      <c r="J30" s="739"/>
      <c r="K30" s="740"/>
      <c r="L30" s="695"/>
      <c r="M30" s="696"/>
      <c r="N30" s="697" t="s">
        <v>182</v>
      </c>
      <c r="O30" s="698"/>
      <c r="P30" s="94" t="s">
        <v>183</v>
      </c>
      <c r="Q30" s="729" t="s">
        <v>184</v>
      </c>
      <c r="R30" s="729"/>
      <c r="S30" s="729"/>
      <c r="T30" s="95" t="s">
        <v>185</v>
      </c>
      <c r="U30" s="94" t="s">
        <v>183</v>
      </c>
      <c r="V30" s="729" t="s">
        <v>184</v>
      </c>
      <c r="W30" s="729"/>
      <c r="X30" s="729"/>
      <c r="Y30" s="95" t="s">
        <v>185</v>
      </c>
      <c r="Z30" s="730" t="s">
        <v>186</v>
      </c>
      <c r="AA30" s="731"/>
      <c r="AB30" s="732"/>
    </row>
    <row r="31" spans="2:29" ht="24" customHeight="1">
      <c r="B31" s="743"/>
      <c r="C31" s="744"/>
      <c r="D31" s="760">
        <f>'様式２(つづき)'!BV16</f>
        <v>0</v>
      </c>
      <c r="E31" s="760"/>
      <c r="F31" s="733">
        <f>'様式２(つづき)'!BV24</f>
        <v>0</v>
      </c>
      <c r="G31" s="734"/>
      <c r="H31" s="735"/>
      <c r="I31" s="733">
        <f>'様式２(つづき)'!BV32</f>
        <v>0</v>
      </c>
      <c r="J31" s="734"/>
      <c r="K31" s="735"/>
      <c r="L31" s="96" t="s">
        <v>184</v>
      </c>
      <c r="M31" s="736" t="s">
        <v>187</v>
      </c>
      <c r="N31" s="736"/>
      <c r="O31" s="737"/>
      <c r="P31" s="747"/>
      <c r="Q31" s="748"/>
      <c r="R31" s="748"/>
      <c r="S31" s="699" t="s">
        <v>188</v>
      </c>
      <c r="T31" s="700"/>
      <c r="U31" s="747"/>
      <c r="V31" s="748"/>
      <c r="W31" s="748"/>
      <c r="X31" s="699" t="s">
        <v>188</v>
      </c>
      <c r="Y31" s="700"/>
      <c r="Z31" s="701"/>
      <c r="AA31" s="702"/>
      <c r="AB31" s="97" t="s">
        <v>189</v>
      </c>
    </row>
    <row r="32" spans="2:29" ht="24" customHeight="1">
      <c r="B32" s="745"/>
      <c r="C32" s="746"/>
      <c r="D32" s="749">
        <f>'様式２(つづき)'!BK16</f>
        <v>0.31944444444444442</v>
      </c>
      <c r="E32" s="750"/>
      <c r="F32" s="749">
        <f>'様式２(つづき)'!BK24</f>
        <v>0.5</v>
      </c>
      <c r="G32" s="750"/>
      <c r="H32" s="751"/>
      <c r="I32" s="749">
        <f>'様式２(つづき)'!BK32</f>
        <v>0.72222222222222221</v>
      </c>
      <c r="J32" s="750"/>
      <c r="K32" s="751"/>
      <c r="L32" s="98" t="s">
        <v>184</v>
      </c>
      <c r="M32" s="752" t="s">
        <v>190</v>
      </c>
      <c r="N32" s="752"/>
      <c r="O32" s="753"/>
      <c r="P32" s="754"/>
      <c r="Q32" s="755"/>
      <c r="R32" s="755"/>
      <c r="S32" s="756" t="s">
        <v>182</v>
      </c>
      <c r="T32" s="757"/>
      <c r="U32" s="754"/>
      <c r="V32" s="755"/>
      <c r="W32" s="755"/>
      <c r="X32" s="756" t="s">
        <v>182</v>
      </c>
      <c r="Y32" s="757"/>
      <c r="Z32" s="758"/>
      <c r="AA32" s="759"/>
      <c r="AB32" s="97" t="s">
        <v>182</v>
      </c>
    </row>
    <row r="33" spans="2:29" ht="24" customHeight="1">
      <c r="B33" s="741">
        <f>IF(様式1!AB18-様式1!M18&lt;7,0,様式3!B21+7)</f>
        <v>0</v>
      </c>
      <c r="C33" s="742"/>
      <c r="D33" s="761">
        <f>'様式２(つづき)'!CF16</f>
        <v>0</v>
      </c>
      <c r="E33" s="761"/>
      <c r="F33" s="738">
        <f>'様式２(つづき)'!CF24</f>
        <v>0</v>
      </c>
      <c r="G33" s="739"/>
      <c r="H33" s="740"/>
      <c r="I33" s="738">
        <f>'様式２(つづき)'!CF32</f>
        <v>0</v>
      </c>
      <c r="J33" s="739"/>
      <c r="K33" s="740"/>
      <c r="L33" s="762"/>
      <c r="M33" s="696"/>
      <c r="N33" s="697" t="s">
        <v>182</v>
      </c>
      <c r="O33" s="698"/>
      <c r="P33" s="94" t="s">
        <v>183</v>
      </c>
      <c r="Q33" s="729" t="s">
        <v>184</v>
      </c>
      <c r="R33" s="729"/>
      <c r="S33" s="729"/>
      <c r="T33" s="95" t="s">
        <v>185</v>
      </c>
      <c r="U33" s="94" t="s">
        <v>183</v>
      </c>
      <c r="V33" s="729" t="s">
        <v>184</v>
      </c>
      <c r="W33" s="729"/>
      <c r="X33" s="729"/>
      <c r="Y33" s="95" t="s">
        <v>185</v>
      </c>
      <c r="Z33" s="730" t="s">
        <v>186</v>
      </c>
      <c r="AA33" s="731"/>
      <c r="AB33" s="732"/>
    </row>
    <row r="34" spans="2:29" ht="24" customHeight="1">
      <c r="B34" s="743"/>
      <c r="C34" s="744"/>
      <c r="D34" s="760">
        <f>'様式２(つづき)'!CL16</f>
        <v>0</v>
      </c>
      <c r="E34" s="760"/>
      <c r="F34" s="733">
        <f>'様式２(つづき)'!CL24</f>
        <v>0</v>
      </c>
      <c r="G34" s="734"/>
      <c r="H34" s="735"/>
      <c r="I34" s="733">
        <f>'様式２(つづき)'!CL32</f>
        <v>0</v>
      </c>
      <c r="J34" s="734"/>
      <c r="K34" s="735"/>
      <c r="L34" s="96" t="s">
        <v>184</v>
      </c>
      <c r="M34" s="736" t="s">
        <v>187</v>
      </c>
      <c r="N34" s="736"/>
      <c r="O34" s="737"/>
      <c r="P34" s="747"/>
      <c r="Q34" s="748"/>
      <c r="R34" s="748"/>
      <c r="S34" s="699" t="s">
        <v>188</v>
      </c>
      <c r="T34" s="700"/>
      <c r="U34" s="747"/>
      <c r="V34" s="748"/>
      <c r="W34" s="748"/>
      <c r="X34" s="699" t="s">
        <v>188</v>
      </c>
      <c r="Y34" s="700"/>
      <c r="Z34" s="701"/>
      <c r="AA34" s="702"/>
      <c r="AB34" s="97" t="s">
        <v>189</v>
      </c>
      <c r="AC34" s="100"/>
    </row>
    <row r="35" spans="2:29" ht="24" customHeight="1">
      <c r="B35" s="745"/>
      <c r="C35" s="746"/>
      <c r="D35" s="749">
        <f>'様式２(つづき)'!CA16</f>
        <v>0.31944444444444442</v>
      </c>
      <c r="E35" s="750"/>
      <c r="F35" s="749">
        <f>'様式２(つづき)'!CA24</f>
        <v>0.5</v>
      </c>
      <c r="G35" s="750"/>
      <c r="H35" s="751"/>
      <c r="I35" s="749">
        <f>'様式２(つづき)'!CA31</f>
        <v>0.70833333333333337</v>
      </c>
      <c r="J35" s="750"/>
      <c r="K35" s="751"/>
      <c r="L35" s="98" t="s">
        <v>184</v>
      </c>
      <c r="M35" s="752" t="s">
        <v>190</v>
      </c>
      <c r="N35" s="752"/>
      <c r="O35" s="753"/>
      <c r="P35" s="754"/>
      <c r="Q35" s="755"/>
      <c r="R35" s="755"/>
      <c r="S35" s="756" t="s">
        <v>182</v>
      </c>
      <c r="T35" s="757"/>
      <c r="U35" s="754"/>
      <c r="V35" s="755"/>
      <c r="W35" s="755"/>
      <c r="X35" s="756" t="s">
        <v>182</v>
      </c>
      <c r="Y35" s="757"/>
      <c r="Z35" s="758"/>
      <c r="AA35" s="759"/>
      <c r="AB35" s="97" t="s">
        <v>182</v>
      </c>
    </row>
    <row r="36" spans="2:29" ht="24" customHeight="1">
      <c r="B36" s="741">
        <f>IF(様式1!AB18-様式1!M18&lt;8,0,様式3!B21+8)</f>
        <v>0</v>
      </c>
      <c r="C36" s="742"/>
      <c r="D36" s="761">
        <f>'様式２(つづき)'!CV16</f>
        <v>0</v>
      </c>
      <c r="E36" s="761"/>
      <c r="F36" s="738">
        <f>'様式２(つづき)'!CV24</f>
        <v>0</v>
      </c>
      <c r="G36" s="739"/>
      <c r="H36" s="740"/>
      <c r="I36" s="738"/>
      <c r="J36" s="739"/>
      <c r="K36" s="740"/>
      <c r="L36" s="762"/>
      <c r="M36" s="696"/>
      <c r="N36" s="697" t="s">
        <v>182</v>
      </c>
      <c r="O36" s="698"/>
      <c r="P36" s="94" t="s">
        <v>183</v>
      </c>
      <c r="Q36" s="729" t="s">
        <v>184</v>
      </c>
      <c r="R36" s="729"/>
      <c r="S36" s="729"/>
      <c r="T36" s="95" t="s">
        <v>185</v>
      </c>
      <c r="U36" s="94" t="s">
        <v>183</v>
      </c>
      <c r="V36" s="729" t="s">
        <v>184</v>
      </c>
      <c r="W36" s="729"/>
      <c r="X36" s="729"/>
      <c r="Y36" s="95" t="s">
        <v>185</v>
      </c>
      <c r="Z36" s="730" t="s">
        <v>186</v>
      </c>
      <c r="AA36" s="731"/>
      <c r="AB36" s="732"/>
    </row>
    <row r="37" spans="2:29" ht="24" customHeight="1">
      <c r="B37" s="743"/>
      <c r="C37" s="744"/>
      <c r="D37" s="760">
        <f>'様式２(つづき)'!DB16</f>
        <v>0</v>
      </c>
      <c r="E37" s="760"/>
      <c r="F37" s="733">
        <f>'様式２(つづき)'!DB24</f>
        <v>0</v>
      </c>
      <c r="G37" s="734"/>
      <c r="H37" s="735"/>
      <c r="I37" s="733"/>
      <c r="J37" s="734"/>
      <c r="K37" s="735"/>
      <c r="L37" s="96" t="s">
        <v>184</v>
      </c>
      <c r="M37" s="736" t="s">
        <v>187</v>
      </c>
      <c r="N37" s="736"/>
      <c r="O37" s="737"/>
      <c r="P37" s="747"/>
      <c r="Q37" s="748"/>
      <c r="R37" s="748"/>
      <c r="S37" s="699" t="s">
        <v>188</v>
      </c>
      <c r="T37" s="700"/>
      <c r="U37" s="747"/>
      <c r="V37" s="748"/>
      <c r="W37" s="748"/>
      <c r="X37" s="699" t="s">
        <v>188</v>
      </c>
      <c r="Y37" s="700"/>
      <c r="Z37" s="701"/>
      <c r="AA37" s="702"/>
      <c r="AB37" s="97" t="s">
        <v>189</v>
      </c>
    </row>
    <row r="38" spans="2:29" ht="24" customHeight="1">
      <c r="B38" s="745"/>
      <c r="C38" s="746"/>
      <c r="D38" s="749">
        <f>'様式２(つづき)'!CQ16</f>
        <v>0.31944444444444442</v>
      </c>
      <c r="E38" s="750"/>
      <c r="F38" s="749">
        <f>'様式２(つづき)'!CQ24</f>
        <v>0.5</v>
      </c>
      <c r="G38" s="750"/>
      <c r="H38" s="751"/>
      <c r="I38" s="749"/>
      <c r="J38" s="750"/>
      <c r="K38" s="751"/>
      <c r="L38" s="98" t="s">
        <v>184</v>
      </c>
      <c r="M38" s="752" t="s">
        <v>190</v>
      </c>
      <c r="N38" s="752"/>
      <c r="O38" s="753"/>
      <c r="P38" s="754"/>
      <c r="Q38" s="755"/>
      <c r="R38" s="755"/>
      <c r="S38" s="756" t="s">
        <v>182</v>
      </c>
      <c r="T38" s="757"/>
      <c r="U38" s="754"/>
      <c r="V38" s="755"/>
      <c r="W38" s="755"/>
      <c r="X38" s="756" t="s">
        <v>182</v>
      </c>
      <c r="Y38" s="757"/>
      <c r="Z38" s="754"/>
      <c r="AA38" s="755"/>
      <c r="AB38" s="99" t="s">
        <v>182</v>
      </c>
    </row>
    <row r="39" spans="2:29" ht="11.25" customHeight="1">
      <c r="B39" s="101"/>
      <c r="C39" s="101"/>
      <c r="D39" s="102"/>
      <c r="E39" s="102"/>
      <c r="F39" s="103"/>
      <c r="G39" s="103"/>
      <c r="H39" s="103"/>
      <c r="I39" s="104"/>
      <c r="J39" s="104"/>
      <c r="K39" s="104"/>
      <c r="L39" s="105"/>
      <c r="M39" s="106"/>
      <c r="N39" s="106"/>
      <c r="O39" s="106"/>
      <c r="P39" s="107"/>
      <c r="Q39" s="107"/>
      <c r="R39" s="107"/>
      <c r="S39" s="108"/>
      <c r="T39" s="108"/>
      <c r="U39" s="107"/>
      <c r="V39" s="107"/>
      <c r="W39" s="107"/>
      <c r="X39" s="108"/>
      <c r="Y39" s="108"/>
      <c r="Z39" s="109"/>
      <c r="AA39" s="109"/>
      <c r="AB39" s="110"/>
    </row>
    <row r="40" spans="2:29">
      <c r="B40" s="763" t="s">
        <v>192</v>
      </c>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row>
    <row r="41" spans="2:29" s="111" customFormat="1" ht="24.75" customHeight="1">
      <c r="B41" s="764" t="s">
        <v>277</v>
      </c>
      <c r="C41" s="764"/>
      <c r="D41" s="764"/>
      <c r="E41" s="764"/>
      <c r="F41" s="764"/>
      <c r="G41" s="764"/>
      <c r="H41" s="764"/>
      <c r="I41" s="764"/>
      <c r="J41" s="764"/>
      <c r="K41" s="764"/>
      <c r="L41" s="764"/>
      <c r="M41" s="764"/>
      <c r="N41" s="764"/>
      <c r="O41" s="764"/>
      <c r="P41" s="764"/>
      <c r="Q41" s="764"/>
      <c r="R41" s="764"/>
      <c r="S41" s="764"/>
      <c r="T41" s="764"/>
      <c r="U41" s="764"/>
      <c r="V41" s="764"/>
      <c r="W41" s="764"/>
      <c r="X41" s="764"/>
      <c r="Y41" s="764"/>
      <c r="Z41" s="764"/>
      <c r="AA41" s="764"/>
      <c r="AB41" s="764"/>
    </row>
    <row r="42" spans="2:29" ht="21" customHeight="1">
      <c r="B42" s="189" t="s">
        <v>193</v>
      </c>
      <c r="C42" s="635" t="s">
        <v>194</v>
      </c>
      <c r="D42" s="637"/>
      <c r="E42" s="635" t="s">
        <v>195</v>
      </c>
      <c r="F42" s="637"/>
      <c r="G42" s="635" t="s">
        <v>196</v>
      </c>
      <c r="H42" s="636"/>
      <c r="I42" s="637"/>
      <c r="J42" s="635" t="s">
        <v>197</v>
      </c>
      <c r="K42" s="637"/>
      <c r="L42" s="189" t="s">
        <v>198</v>
      </c>
      <c r="M42" s="635" t="s">
        <v>199</v>
      </c>
      <c r="N42" s="636"/>
      <c r="O42" s="637"/>
      <c r="P42" s="635" t="s">
        <v>200</v>
      </c>
      <c r="Q42" s="636"/>
      <c r="R42" s="637"/>
      <c r="S42" s="635" t="s">
        <v>201</v>
      </c>
      <c r="T42" s="636"/>
      <c r="U42" s="637"/>
      <c r="V42" s="635" t="s">
        <v>202</v>
      </c>
      <c r="W42" s="636"/>
      <c r="X42" s="637"/>
      <c r="Y42" s="635" t="s">
        <v>203</v>
      </c>
      <c r="Z42" s="637"/>
      <c r="AA42" s="635" t="s">
        <v>204</v>
      </c>
      <c r="AB42" s="637"/>
    </row>
    <row r="43" spans="2:29" ht="30" customHeight="1">
      <c r="B43" s="112"/>
      <c r="C43" s="765"/>
      <c r="D43" s="766"/>
      <c r="E43" s="765"/>
      <c r="F43" s="766"/>
      <c r="G43" s="765"/>
      <c r="H43" s="767"/>
      <c r="I43" s="766"/>
      <c r="J43" s="765"/>
      <c r="K43" s="766"/>
      <c r="L43" s="112"/>
      <c r="M43" s="765"/>
      <c r="N43" s="767"/>
      <c r="O43" s="766"/>
      <c r="P43" s="765"/>
      <c r="Q43" s="767"/>
      <c r="R43" s="766"/>
      <c r="S43" s="765"/>
      <c r="T43" s="767"/>
      <c r="U43" s="766"/>
      <c r="V43" s="765"/>
      <c r="W43" s="767"/>
      <c r="X43" s="766"/>
      <c r="Y43" s="765"/>
      <c r="Z43" s="766"/>
      <c r="AA43" s="765"/>
      <c r="AB43" s="766"/>
    </row>
    <row r="44" spans="2:29" s="91" customFormat="1" ht="21" customHeight="1">
      <c r="B44"/>
      <c r="C44"/>
      <c r="D44"/>
      <c r="E44"/>
      <c r="F44"/>
      <c r="G44"/>
      <c r="H44"/>
      <c r="I44"/>
      <c r="J44"/>
      <c r="K44"/>
      <c r="L44"/>
      <c r="M44"/>
      <c r="N44"/>
      <c r="O44"/>
      <c r="P44"/>
      <c r="Q44"/>
      <c r="R44"/>
      <c r="S44"/>
      <c r="T44"/>
      <c r="U44"/>
      <c r="V44"/>
      <c r="W44"/>
      <c r="X44"/>
      <c r="Y44"/>
      <c r="Z44"/>
      <c r="AA44"/>
      <c r="AB44"/>
    </row>
    <row r="45" spans="2:29" s="91" customFormat="1" ht="20.25" customHeight="1">
      <c r="B45"/>
      <c r="C45"/>
      <c r="D45"/>
      <c r="E45"/>
      <c r="F45"/>
      <c r="G45"/>
      <c r="H45"/>
      <c r="I45"/>
      <c r="J45"/>
      <c r="K45"/>
      <c r="L45"/>
      <c r="M45"/>
      <c r="N45"/>
      <c r="O45"/>
      <c r="P45"/>
      <c r="Q45"/>
      <c r="R45"/>
      <c r="S45"/>
      <c r="T45"/>
      <c r="U45"/>
      <c r="V45"/>
      <c r="W45"/>
      <c r="X45"/>
      <c r="Y45"/>
      <c r="Z45"/>
      <c r="AA45"/>
      <c r="AB45"/>
    </row>
    <row r="46" spans="2:29">
      <c r="B46" s="116"/>
    </row>
  </sheetData>
  <sheetProtection sheet="1" objects="1" scenarios="1"/>
  <mergeCells count="238">
    <mergeCell ref="U38:W38"/>
    <mergeCell ref="X38:Y38"/>
    <mergeCell ref="Z38:AA38"/>
    <mergeCell ref="U35:W35"/>
    <mergeCell ref="X35:Y35"/>
    <mergeCell ref="Z35:AA35"/>
    <mergeCell ref="V36:X36"/>
    <mergeCell ref="Z36:AB36"/>
    <mergeCell ref="D37:E37"/>
    <mergeCell ref="F37:H37"/>
    <mergeCell ref="I37:K37"/>
    <mergeCell ref="M37:O37"/>
    <mergeCell ref="P37:R37"/>
    <mergeCell ref="S37:T37"/>
    <mergeCell ref="U37:W37"/>
    <mergeCell ref="X37:Y37"/>
    <mergeCell ref="Z37:AA37"/>
    <mergeCell ref="F35:H35"/>
    <mergeCell ref="I35:K35"/>
    <mergeCell ref="M35:O35"/>
    <mergeCell ref="P35:R35"/>
    <mergeCell ref="S35:T35"/>
    <mergeCell ref="B36:C38"/>
    <mergeCell ref="D36:E36"/>
    <mergeCell ref="F36:H36"/>
    <mergeCell ref="I36:K36"/>
    <mergeCell ref="L36:M36"/>
    <mergeCell ref="N36:O36"/>
    <mergeCell ref="Q36:S36"/>
    <mergeCell ref="D38:E38"/>
    <mergeCell ref="F38:H38"/>
    <mergeCell ref="I38:K38"/>
    <mergeCell ref="M38:O38"/>
    <mergeCell ref="P38:R38"/>
    <mergeCell ref="S38:T38"/>
    <mergeCell ref="P32:R32"/>
    <mergeCell ref="S32:T32"/>
    <mergeCell ref="U32:W32"/>
    <mergeCell ref="X32:Y32"/>
    <mergeCell ref="Z32:AA32"/>
    <mergeCell ref="B33:C35"/>
    <mergeCell ref="D33:E33"/>
    <mergeCell ref="F33:H33"/>
    <mergeCell ref="I33:K33"/>
    <mergeCell ref="L33:M33"/>
    <mergeCell ref="N33:O33"/>
    <mergeCell ref="Q33:S33"/>
    <mergeCell ref="V33:X33"/>
    <mergeCell ref="Z33:AB33"/>
    <mergeCell ref="D34:E34"/>
    <mergeCell ref="F34:H34"/>
    <mergeCell ref="I34:K34"/>
    <mergeCell ref="M34:O34"/>
    <mergeCell ref="P34:R34"/>
    <mergeCell ref="S34:T34"/>
    <mergeCell ref="U34:W34"/>
    <mergeCell ref="X34:Y34"/>
    <mergeCell ref="Z34:AA34"/>
    <mergeCell ref="D35:E35"/>
    <mergeCell ref="V30:X30"/>
    <mergeCell ref="Z30:AB30"/>
    <mergeCell ref="D31:E31"/>
    <mergeCell ref="F31:H31"/>
    <mergeCell ref="I31:K31"/>
    <mergeCell ref="M31:O31"/>
    <mergeCell ref="P31:R31"/>
    <mergeCell ref="S31:T31"/>
    <mergeCell ref="U31:W31"/>
    <mergeCell ref="X31:Y31"/>
    <mergeCell ref="Z31:AA31"/>
    <mergeCell ref="D21:E21"/>
    <mergeCell ref="D22:E22"/>
    <mergeCell ref="D23:E23"/>
    <mergeCell ref="S43:U43"/>
    <mergeCell ref="V43:X43"/>
    <mergeCell ref="Y43:Z43"/>
    <mergeCell ref="AA43:AB43"/>
    <mergeCell ref="S42:U42"/>
    <mergeCell ref="V42:X42"/>
    <mergeCell ref="Y42:Z42"/>
    <mergeCell ref="AA42:AB42"/>
    <mergeCell ref="C43:D43"/>
    <mergeCell ref="E43:F43"/>
    <mergeCell ref="G43:I43"/>
    <mergeCell ref="J43:K43"/>
    <mergeCell ref="M43:O43"/>
    <mergeCell ref="P43:R43"/>
    <mergeCell ref="X29:Y29"/>
    <mergeCell ref="Z29:AA29"/>
    <mergeCell ref="B40:AB40"/>
    <mergeCell ref="B41:AB41"/>
    <mergeCell ref="C42:D42"/>
    <mergeCell ref="E42:F42"/>
    <mergeCell ref="B24:C26"/>
    <mergeCell ref="G42:I42"/>
    <mergeCell ref="J42:K42"/>
    <mergeCell ref="M42:O42"/>
    <mergeCell ref="P42:R42"/>
    <mergeCell ref="U28:W28"/>
    <mergeCell ref="X28:Y28"/>
    <mergeCell ref="Z28:AA28"/>
    <mergeCell ref="D29:E29"/>
    <mergeCell ref="F29:H29"/>
    <mergeCell ref="I29:K29"/>
    <mergeCell ref="M29:O29"/>
    <mergeCell ref="P29:R29"/>
    <mergeCell ref="S29:T29"/>
    <mergeCell ref="U29:W29"/>
    <mergeCell ref="D28:E28"/>
    <mergeCell ref="F28:H28"/>
    <mergeCell ref="I28:K28"/>
    <mergeCell ref="M28:O28"/>
    <mergeCell ref="P28:R28"/>
    <mergeCell ref="S28:T28"/>
    <mergeCell ref="I30:K30"/>
    <mergeCell ref="L30:M30"/>
    <mergeCell ref="N30:O30"/>
    <mergeCell ref="Q30:S30"/>
    <mergeCell ref="B30:C32"/>
    <mergeCell ref="D30:E30"/>
    <mergeCell ref="F30:H30"/>
    <mergeCell ref="B27:C29"/>
    <mergeCell ref="D27:E27"/>
    <mergeCell ref="F27:H27"/>
    <mergeCell ref="I27:K27"/>
    <mergeCell ref="L27:M27"/>
    <mergeCell ref="N27:O27"/>
    <mergeCell ref="D32:E32"/>
    <mergeCell ref="F32:H32"/>
    <mergeCell ref="I32:K32"/>
    <mergeCell ref="M32:O32"/>
    <mergeCell ref="Q27:S27"/>
    <mergeCell ref="V27:X27"/>
    <mergeCell ref="Z27:AB27"/>
    <mergeCell ref="D26:E26"/>
    <mergeCell ref="F26:H26"/>
    <mergeCell ref="I26:K26"/>
    <mergeCell ref="M26:O26"/>
    <mergeCell ref="P26:R26"/>
    <mergeCell ref="S26:T26"/>
    <mergeCell ref="U26:W26"/>
    <mergeCell ref="X26:Y26"/>
    <mergeCell ref="Z26:AA26"/>
    <mergeCell ref="Q24:S24"/>
    <mergeCell ref="V24:X24"/>
    <mergeCell ref="Z24:AB24"/>
    <mergeCell ref="D25:E25"/>
    <mergeCell ref="F25:H25"/>
    <mergeCell ref="I25:K25"/>
    <mergeCell ref="M25:O25"/>
    <mergeCell ref="P25:R25"/>
    <mergeCell ref="S25:T25"/>
    <mergeCell ref="U25:W25"/>
    <mergeCell ref="D24:E24"/>
    <mergeCell ref="F24:H24"/>
    <mergeCell ref="I24:K24"/>
    <mergeCell ref="L24:M24"/>
    <mergeCell ref="N24:O24"/>
    <mergeCell ref="X25:Y25"/>
    <mergeCell ref="Z25:AA25"/>
    <mergeCell ref="I22:K22"/>
    <mergeCell ref="M22:O22"/>
    <mergeCell ref="P22:R22"/>
    <mergeCell ref="S22:T22"/>
    <mergeCell ref="U22:W22"/>
    <mergeCell ref="X22:Y22"/>
    <mergeCell ref="Z22:AA22"/>
    <mergeCell ref="F23:H23"/>
    <mergeCell ref="I23:K23"/>
    <mergeCell ref="M23:O23"/>
    <mergeCell ref="P23:R23"/>
    <mergeCell ref="S23:T23"/>
    <mergeCell ref="U23:W23"/>
    <mergeCell ref="X23:Y23"/>
    <mergeCell ref="Z23:AA23"/>
    <mergeCell ref="B15:AB15"/>
    <mergeCell ref="B17:C20"/>
    <mergeCell ref="D17:E20"/>
    <mergeCell ref="F17:H20"/>
    <mergeCell ref="I17:K20"/>
    <mergeCell ref="L17:O17"/>
    <mergeCell ref="P17:Y17"/>
    <mergeCell ref="Z17:AB17"/>
    <mergeCell ref="B21:C23"/>
    <mergeCell ref="F21:H21"/>
    <mergeCell ref="I21:K21"/>
    <mergeCell ref="L21:M21"/>
    <mergeCell ref="N21:O21"/>
    <mergeCell ref="L18:AB18"/>
    <mergeCell ref="L19:O20"/>
    <mergeCell ref="P19:T19"/>
    <mergeCell ref="U19:Y19"/>
    <mergeCell ref="Z19:AB20"/>
    <mergeCell ref="P20:T20"/>
    <mergeCell ref="U20:Y20"/>
    <mergeCell ref="Q21:S21"/>
    <mergeCell ref="V21:X21"/>
    <mergeCell ref="Z21:AB21"/>
    <mergeCell ref="F22:H22"/>
    <mergeCell ref="AD10:AD11"/>
    <mergeCell ref="E11:F11"/>
    <mergeCell ref="G11:I11"/>
    <mergeCell ref="J11:K11"/>
    <mergeCell ref="P11:R11"/>
    <mergeCell ref="S11:U11"/>
    <mergeCell ref="V11:X11"/>
    <mergeCell ref="B13:AB13"/>
    <mergeCell ref="B14:AB14"/>
    <mergeCell ref="B9:AB9"/>
    <mergeCell ref="B10:D11"/>
    <mergeCell ref="E10:F10"/>
    <mergeCell ref="G10:I10"/>
    <mergeCell ref="J10:K10"/>
    <mergeCell ref="L10:O11"/>
    <mergeCell ref="P10:R10"/>
    <mergeCell ref="S10:U10"/>
    <mergeCell ref="V10:X10"/>
    <mergeCell ref="Y10:Z11"/>
    <mergeCell ref="AA10:AB11"/>
    <mergeCell ref="B1:AB1"/>
    <mergeCell ref="B2:Q2"/>
    <mergeCell ref="V2:AB2"/>
    <mergeCell ref="B3:AB3"/>
    <mergeCell ref="B4:I4"/>
    <mergeCell ref="J4:L4"/>
    <mergeCell ref="M4:X4"/>
    <mergeCell ref="Y4:AB4"/>
    <mergeCell ref="Y7:AB7"/>
    <mergeCell ref="B5:I7"/>
    <mergeCell ref="J5:L7"/>
    <mergeCell ref="R5:S5"/>
    <mergeCell ref="Y5:AB5"/>
    <mergeCell ref="M6:N7"/>
    <mergeCell ref="Q6:Q7"/>
    <mergeCell ref="R6:R7"/>
    <mergeCell ref="S6:T7"/>
    <mergeCell ref="U6:U7"/>
    <mergeCell ref="Y6:AB6"/>
  </mergeCells>
  <phoneticPr fontId="7"/>
  <conditionalFormatting sqref="B21:C38">
    <cfRule type="cellIs" dxfId="80" priority="4" operator="equal">
      <formula>0</formula>
    </cfRule>
  </conditionalFormatting>
  <conditionalFormatting sqref="D23">
    <cfRule type="expression" dxfId="78" priority="17">
      <formula>OR(D21=0,D21="　",D21="－",D21="持参")</formula>
    </cfRule>
    <cfRule type="expression" dxfId="77" priority="18">
      <formula>D21&lt;&gt;0</formula>
    </cfRule>
  </conditionalFormatting>
  <conditionalFormatting sqref="D26">
    <cfRule type="expression" dxfId="76" priority="31">
      <formula>OR(D24=0,D24="　",D24="－",D24="持参")</formula>
    </cfRule>
    <cfRule type="expression" dxfId="75" priority="32">
      <formula>D24&lt;&gt;0</formula>
    </cfRule>
  </conditionalFormatting>
  <conditionalFormatting sqref="D29 D38">
    <cfRule type="expression" dxfId="74" priority="26">
      <formula>D27&lt;&gt;0</formula>
    </cfRule>
  </conditionalFormatting>
  <conditionalFormatting sqref="D32">
    <cfRule type="expression" dxfId="73" priority="5">
      <formula>OR(D30=0,D30="　",D30="－",D30="持参")</formula>
    </cfRule>
    <cfRule type="expression" dxfId="72" priority="6">
      <formula>D30&lt;&gt;0</formula>
    </cfRule>
  </conditionalFormatting>
  <conditionalFormatting sqref="D35">
    <cfRule type="expression" dxfId="71" priority="11">
      <formula>OR(D33=0,D33="　",D33="－",D33="持参")</formula>
    </cfRule>
    <cfRule type="expression" dxfId="70" priority="12">
      <formula>D33&lt;&gt;0</formula>
    </cfRule>
  </conditionalFormatting>
  <conditionalFormatting sqref="D38 D29">
    <cfRule type="expression" dxfId="69" priority="25">
      <formula>OR(D27=0,D27="　",D27="－",D27="持参")</formula>
    </cfRule>
  </conditionalFormatting>
  <conditionalFormatting sqref="F23">
    <cfRule type="expression" dxfId="68" priority="35">
      <formula>OR(F21=0,F21="　",F21="－",F21="持参")</formula>
    </cfRule>
    <cfRule type="expression" dxfId="67" priority="36">
      <formula>F21&lt;&gt;0</formula>
    </cfRule>
  </conditionalFormatting>
  <conditionalFormatting sqref="F26">
    <cfRule type="expression" dxfId="66" priority="29">
      <formula>OR(F24=0,F24="　",F24="－",F24="持参")</formula>
    </cfRule>
    <cfRule type="expression" dxfId="65" priority="30">
      <formula>F24&lt;&gt;0</formula>
    </cfRule>
  </conditionalFormatting>
  <conditionalFormatting sqref="F29 F38">
    <cfRule type="expression" dxfId="64" priority="24">
      <formula>F27&lt;&gt;0</formula>
    </cfRule>
  </conditionalFormatting>
  <conditionalFormatting sqref="F32">
    <cfRule type="expression" dxfId="63" priority="15">
      <formula>OR(F30=0,F30="　",F30="－",F30="持参")</formula>
    </cfRule>
    <cfRule type="expression" dxfId="62" priority="16">
      <formula>F30&lt;&gt;0</formula>
    </cfRule>
  </conditionalFormatting>
  <conditionalFormatting sqref="F35">
    <cfRule type="expression" dxfId="61" priority="9">
      <formula>OR(F33=0,F33="　",F33="－",F33="持参")</formula>
    </cfRule>
    <cfRule type="expression" dxfId="60" priority="10">
      <formula>F33&lt;&gt;0</formula>
    </cfRule>
  </conditionalFormatting>
  <conditionalFormatting sqref="F38 F29">
    <cfRule type="expression" dxfId="59" priority="23">
      <formula>OR(F27=0,F27="　",F27="－",F27="持参")</formula>
    </cfRule>
  </conditionalFormatting>
  <conditionalFormatting sqref="I23">
    <cfRule type="expression" dxfId="58" priority="33">
      <formula>OR(I21=0,I21="　",I21="－",I21="持参")</formula>
    </cfRule>
    <cfRule type="expression" dxfId="57" priority="34">
      <formula>I21&lt;&gt;0</formula>
    </cfRule>
  </conditionalFormatting>
  <conditionalFormatting sqref="I26">
    <cfRule type="expression" dxfId="56" priority="27">
      <formula>OR(I24=0,I24="　",I24="－",I24="持参")</formula>
    </cfRule>
    <cfRule type="expression" dxfId="55" priority="28">
      <formula>I24&lt;&gt;0</formula>
    </cfRule>
  </conditionalFormatting>
  <conditionalFormatting sqref="I29">
    <cfRule type="expression" dxfId="54" priority="21">
      <formula>OR(I27=0,I27="　",I27="－",I27="持参")</formula>
    </cfRule>
    <cfRule type="expression" dxfId="53" priority="22">
      <formula>I27&lt;&gt;0</formula>
    </cfRule>
  </conditionalFormatting>
  <conditionalFormatting sqref="I32">
    <cfRule type="expression" dxfId="52" priority="14">
      <formula>I30&lt;&gt;0</formula>
    </cfRule>
    <cfRule type="expression" dxfId="51" priority="13">
      <formula>OR(I30=0,I30="　",I30="－",I30="持参")</formula>
    </cfRule>
  </conditionalFormatting>
  <conditionalFormatting sqref="I35">
    <cfRule type="expression" dxfId="50" priority="8">
      <formula>I33&lt;&gt;0</formula>
    </cfRule>
    <cfRule type="expression" dxfId="49" priority="7">
      <formula>OR(I33=0,I33="　",I33="－",I33="持参")</formula>
    </cfRule>
  </conditionalFormatting>
  <conditionalFormatting sqref="Q5 X5">
    <cfRule type="containsBlanks" dxfId="48" priority="37">
      <formula>LEN(TRIM(Q5))=0</formula>
    </cfRule>
  </conditionalFormatting>
  <dataValidations count="5">
    <dataValidation type="list" allowBlank="1" showInputMessage="1" showErrorMessage="1" sqref="L22 L25 L28 L31 L34 L37" xr:uid="{3F9E2DE9-9C35-4D23-965E-BC058368343A}">
      <formula1>"　,冷 1,冷 2,冷 3,冷 4,冷 5,冷 6,冷 7,冷 8,冷 9,冷 10"</formula1>
    </dataValidation>
    <dataValidation type="list" allowBlank="1" showInputMessage="1" showErrorMessage="1" sqref="L23 L26 L29 L32 L35 L38" xr:uid="{272B5129-12C3-44AA-9E69-A96410263C5D}">
      <formula1>"　,温 1,温 2,温 3,温 4,温 5,温 6,温 7,温 8,温 9,温 10"</formula1>
    </dataValidation>
    <dataValidation type="list" allowBlank="1" showInputMessage="1" showErrorMessage="1" sqref="Q21:S21 Q24:S24 Q27:S27 Q30:S30 Q33:S33 Q36:S36" xr:uid="{44F4492B-25E2-490E-80FD-6941C4F9E011}">
      <formula1>"　,お茶,ジュース,パック牛乳"</formula1>
    </dataValidation>
    <dataValidation type="list" allowBlank="1" showInputMessage="1" showErrorMessage="1" sqref="L39" xr:uid="{7DEDC14C-420E-4DB9-977D-DBA0080490FE}">
      <formula1>"　,温 1,温 2,温 3,温 4,温 5,温 6,温 7"</formula1>
    </dataValidation>
    <dataValidation type="list" allowBlank="1" showInputMessage="1" showErrorMessage="1" sqref="V21:X21 V24:X24 V27:X27 V30:X30 V33:X33 V36:X36" xr:uid="{BC8CF59A-5239-4A42-9622-227F21A36C63}">
      <formula1>"　,スポーツ系,お茶,ジュース"</formula1>
    </dataValidation>
  </dataValidations>
  <printOptions horizontalCentered="1" verticalCentered="1"/>
  <pageMargins left="0.23622047244094491" right="0.23622047244094491" top="0.15748031496062992" bottom="0.15748031496062992" header="0.31496062992125984" footer="0.31496062992125984"/>
  <pageSetup paperSize="9" scale="7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9DE802ED-89F8-4049-8F97-BD60FA8F83AD}">
            <xm:f>様式1!$AB$18-様式1!$M$18&lt;6</xm:f>
            <x14:dxf>
              <font>
                <color rgb="FFCCFFCC"/>
              </font>
              <fill>
                <patternFill>
                  <bgColor rgb="FFCCFFCC"/>
                </patternFill>
              </fill>
            </x14:dxf>
          </x14:cfRule>
          <xm:sqref>B30:AB38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8B170-8039-4FFB-A9FB-C87DE92888B8}">
  <sheetPr codeName="Sheet8">
    <tabColor theme="6" tint="-0.249977111117893"/>
    <pageSetUpPr fitToPage="1"/>
  </sheetPr>
  <dimension ref="B1:BH67"/>
  <sheetViews>
    <sheetView showGridLines="0" view="pageBreakPreview" zoomScaleNormal="100" zoomScaleSheetLayoutView="100" workbookViewId="0"/>
  </sheetViews>
  <sheetFormatPr defaultColWidth="3" defaultRowHeight="18" customHeight="1"/>
  <cols>
    <col min="1" max="1" width="1.625" customWidth="1"/>
    <col min="2" max="2" width="3" style="65"/>
    <col min="41" max="60" width="3" hidden="1" customWidth="1"/>
  </cols>
  <sheetData>
    <row r="1" spans="2:60" ht="42" customHeight="1">
      <c r="B1" s="895" t="s">
        <v>399</v>
      </c>
      <c r="C1" s="895"/>
      <c r="D1" s="895"/>
      <c r="E1" s="895"/>
      <c r="F1" s="895"/>
      <c r="G1" s="895"/>
      <c r="H1" s="895"/>
      <c r="I1" s="895"/>
      <c r="J1" s="895"/>
      <c r="K1" s="895"/>
      <c r="L1" s="895"/>
      <c r="M1" s="895"/>
      <c r="N1" s="895"/>
      <c r="O1" s="895"/>
      <c r="P1" s="895"/>
      <c r="Q1" s="895"/>
      <c r="R1" s="895"/>
      <c r="S1" s="895"/>
      <c r="T1" s="895"/>
      <c r="U1" s="895"/>
      <c r="V1" s="895"/>
      <c r="W1" s="895"/>
      <c r="X1" s="895"/>
      <c r="Y1" s="895"/>
      <c r="Z1" s="895"/>
      <c r="AA1" s="895"/>
    </row>
    <row r="2" spans="2:60" ht="18" customHeight="1" thickBot="1">
      <c r="B2" s="129" t="s">
        <v>378</v>
      </c>
      <c r="C2" s="129"/>
      <c r="D2" s="129"/>
      <c r="E2" s="129"/>
      <c r="F2" s="129"/>
      <c r="AA2" s="200" t="s">
        <v>402</v>
      </c>
    </row>
    <row r="3" spans="2:60" ht="18" customHeight="1">
      <c r="B3" s="129"/>
      <c r="C3" s="129"/>
      <c r="D3" s="129"/>
      <c r="E3" s="129"/>
      <c r="F3" s="129"/>
      <c r="G3" s="122"/>
      <c r="H3" s="122"/>
      <c r="I3" s="122"/>
      <c r="J3" s="122"/>
      <c r="K3" s="122"/>
      <c r="L3" s="122"/>
      <c r="M3" s="122"/>
      <c r="N3" s="122"/>
      <c r="O3" s="848"/>
      <c r="P3" s="848"/>
      <c r="Q3" s="848"/>
      <c r="AO3" s="806"/>
      <c r="AP3" s="808" t="s">
        <v>66</v>
      </c>
      <c r="AQ3" s="809"/>
      <c r="AR3" s="809"/>
      <c r="AS3" s="809"/>
      <c r="AT3" s="809"/>
      <c r="AU3" s="809"/>
      <c r="AV3" s="809"/>
      <c r="AW3" s="809"/>
      <c r="AX3" s="810"/>
      <c r="AY3" s="808" t="s">
        <v>44</v>
      </c>
      <c r="AZ3" s="809"/>
      <c r="BA3" s="809"/>
      <c r="BB3" s="809"/>
      <c r="BC3" s="809"/>
      <c r="BD3" s="810"/>
      <c r="BE3" s="811" t="s">
        <v>68</v>
      </c>
      <c r="BF3" s="812"/>
      <c r="BG3" s="812"/>
      <c r="BH3" s="813"/>
    </row>
    <row r="4" spans="2:60" ht="18" customHeight="1" thickBot="1">
      <c r="B4" s="653" t="s">
        <v>213</v>
      </c>
      <c r="C4" s="653"/>
      <c r="D4" s="653"/>
      <c r="E4" s="653"/>
      <c r="F4" s="653"/>
      <c r="G4" s="122"/>
      <c r="H4" s="122"/>
      <c r="I4" s="122"/>
      <c r="J4" s="122"/>
      <c r="K4" s="122"/>
      <c r="L4" s="122"/>
      <c r="M4" s="122"/>
      <c r="N4" s="122"/>
      <c r="O4" s="123"/>
      <c r="P4" s="123"/>
      <c r="Q4" s="123"/>
      <c r="AO4" s="807"/>
      <c r="AP4" s="817" t="s">
        <v>216</v>
      </c>
      <c r="AQ4" s="818"/>
      <c r="AR4" s="819"/>
      <c r="AS4" s="820" t="s">
        <v>217</v>
      </c>
      <c r="AT4" s="818"/>
      <c r="AU4" s="819"/>
      <c r="AV4" s="820" t="s">
        <v>218</v>
      </c>
      <c r="AW4" s="818"/>
      <c r="AX4" s="821"/>
      <c r="AY4" s="817" t="s">
        <v>219</v>
      </c>
      <c r="AZ4" s="818"/>
      <c r="BA4" s="819"/>
      <c r="BB4" s="820" t="s">
        <v>220</v>
      </c>
      <c r="BC4" s="818"/>
      <c r="BD4" s="821"/>
      <c r="BE4" s="814"/>
      <c r="BF4" s="815"/>
      <c r="BG4" s="815"/>
      <c r="BH4" s="816"/>
    </row>
    <row r="5" spans="2:60" ht="18" customHeight="1">
      <c r="AO5" s="124" t="s">
        <v>72</v>
      </c>
      <c r="AP5" s="822">
        <f>COUNTIFS($I$10:$J$49,参加者名簿!$B$11,$K$10:$L$49,"○")</f>
        <v>0</v>
      </c>
      <c r="AQ5" s="823"/>
      <c r="AR5" s="824"/>
      <c r="AS5" s="825">
        <f>COUNTIFS($I$10:$J$49,参加者名簿!$B$11,$M$10:$N$49,"○")</f>
        <v>0</v>
      </c>
      <c r="AT5" s="823"/>
      <c r="AU5" s="824"/>
      <c r="AV5" s="825">
        <f>COUNTIFS($I$10:$J$49,参加者名簿!$B$11,$O$10:$P$49,"○")</f>
        <v>0</v>
      </c>
      <c r="AW5" s="823"/>
      <c r="AX5" s="826"/>
      <c r="AY5" s="822">
        <f>COUNTIFS($I$53:$J$67,参加者名簿!$B$11,$K$53:$L$67,"○")</f>
        <v>0</v>
      </c>
      <c r="AZ5" s="823"/>
      <c r="BA5" s="824"/>
      <c r="BB5" s="825">
        <f>COUNTIFS($I$53:$J$67,参加者名簿!$B$11,$M$53:$N$67,"○")</f>
        <v>0</v>
      </c>
      <c r="BC5" s="823"/>
      <c r="BD5" s="826"/>
      <c r="BE5" s="822">
        <f>SUM(AP5:BD5)</f>
        <v>0</v>
      </c>
      <c r="BF5" s="823"/>
      <c r="BG5" s="823"/>
      <c r="BH5" s="826"/>
    </row>
    <row r="6" spans="2:60" ht="18" customHeight="1" thickBot="1">
      <c r="B6" s="849" t="s">
        <v>214</v>
      </c>
      <c r="C6" s="850"/>
      <c r="D6" s="851"/>
      <c r="E6" s="840">
        <f>様式1!Z12</f>
        <v>0</v>
      </c>
      <c r="F6" s="841"/>
      <c r="G6" s="841"/>
      <c r="H6" s="841"/>
      <c r="I6" s="841"/>
      <c r="J6" s="841"/>
      <c r="K6" s="841"/>
      <c r="L6" s="841"/>
      <c r="M6" s="841"/>
      <c r="N6" s="841"/>
      <c r="O6" s="841"/>
      <c r="P6" s="841"/>
      <c r="Q6" s="841"/>
      <c r="R6" s="841"/>
      <c r="S6" s="841"/>
      <c r="T6" s="841"/>
      <c r="U6" s="842"/>
      <c r="AO6" s="125" t="s">
        <v>73</v>
      </c>
      <c r="AP6" s="827">
        <f>COUNTIFS($I$10:$J$49,参加者名簿!$B$12,$K$10:$L$49,"○")</f>
        <v>0</v>
      </c>
      <c r="AQ6" s="828"/>
      <c r="AR6" s="829"/>
      <c r="AS6" s="830">
        <f>COUNTIFS($I$10:$J$49,参加者名簿!$B$12,$M$10:$N$49,"○")</f>
        <v>0</v>
      </c>
      <c r="AT6" s="828"/>
      <c r="AU6" s="829"/>
      <c r="AV6" s="830">
        <f>COUNTIFS($I$10:$J$49,参加者名簿!$B$12,$O$10:$P$49,"○")</f>
        <v>0</v>
      </c>
      <c r="AW6" s="828"/>
      <c r="AX6" s="831"/>
      <c r="AY6" s="827">
        <f>COUNTIFS($I$53:$J$67,参加者名簿!$B$12,$K$53:$L$67,"○")</f>
        <v>0</v>
      </c>
      <c r="AZ6" s="828"/>
      <c r="BA6" s="829"/>
      <c r="BB6" s="830">
        <f>COUNTIFS($I$53:$J$67,参加者名簿!$B$12,$M$53:$N$67,"○")</f>
        <v>0</v>
      </c>
      <c r="BC6" s="828"/>
      <c r="BD6" s="831"/>
      <c r="BE6" s="827">
        <f>SUM(AP6:BD6)</f>
        <v>0</v>
      </c>
      <c r="BF6" s="828"/>
      <c r="BG6" s="828"/>
      <c r="BH6" s="831"/>
    </row>
    <row r="7" spans="2:60" ht="18" customHeight="1" thickBot="1">
      <c r="AO7" s="126" t="s">
        <v>68</v>
      </c>
      <c r="AP7" s="803">
        <f>SUM(AP5:AR6)</f>
        <v>0</v>
      </c>
      <c r="AQ7" s="801"/>
      <c r="AR7" s="804"/>
      <c r="AS7" s="800">
        <f>SUM(AS5:AU6)</f>
        <v>0</v>
      </c>
      <c r="AT7" s="801"/>
      <c r="AU7" s="804"/>
      <c r="AV7" s="800">
        <f>SUM(AV5:AX6)</f>
        <v>0</v>
      </c>
      <c r="AW7" s="801"/>
      <c r="AX7" s="802"/>
      <c r="AY7" s="803">
        <f>SUM(AY5:BA6)</f>
        <v>0</v>
      </c>
      <c r="AZ7" s="801"/>
      <c r="BA7" s="804"/>
      <c r="BB7" s="800">
        <f>SUM(BB5:BD6)</f>
        <v>0</v>
      </c>
      <c r="BC7" s="801"/>
      <c r="BD7" s="802"/>
      <c r="BE7" s="803">
        <f>SUM(AP7:BD7)</f>
        <v>0</v>
      </c>
      <c r="BF7" s="801"/>
      <c r="BG7" s="801"/>
      <c r="BH7" s="802"/>
    </row>
    <row r="8" spans="2:60" ht="18" customHeight="1">
      <c r="B8" s="847" t="s">
        <v>221</v>
      </c>
      <c r="C8" s="847"/>
      <c r="D8" s="847"/>
      <c r="E8" s="847"/>
      <c r="F8" s="847"/>
      <c r="G8" s="847"/>
      <c r="H8" s="847"/>
    </row>
    <row r="9" spans="2:60" ht="53.25" customHeight="1">
      <c r="B9" s="289">
        <f>MAX(参加者名簿!$B$16:$B$56)</f>
        <v>0</v>
      </c>
      <c r="C9" s="852" t="s">
        <v>64</v>
      </c>
      <c r="D9" s="852"/>
      <c r="E9" s="852"/>
      <c r="F9" s="852"/>
      <c r="G9" s="852"/>
      <c r="H9" s="852"/>
      <c r="I9" s="852" t="s">
        <v>223</v>
      </c>
      <c r="J9" s="852"/>
      <c r="K9" s="853" t="s">
        <v>224</v>
      </c>
      <c r="L9" s="854"/>
      <c r="M9" s="853" t="s">
        <v>225</v>
      </c>
      <c r="N9" s="854"/>
      <c r="O9" s="853" t="s">
        <v>226</v>
      </c>
      <c r="P9" s="854"/>
      <c r="Q9" s="843" t="s">
        <v>383</v>
      </c>
      <c r="R9" s="844"/>
      <c r="S9" s="844"/>
      <c r="T9" s="844"/>
      <c r="U9" s="844"/>
      <c r="V9" s="844"/>
      <c r="W9" s="844"/>
      <c r="X9" s="844"/>
      <c r="Y9" s="844"/>
      <c r="Z9" s="844"/>
      <c r="AA9" s="845"/>
    </row>
    <row r="10" spans="2:60" ht="18" customHeight="1">
      <c r="B10" s="290" t="str">
        <f>IF(C10="","",MAX($B$9:B9)+1)</f>
        <v/>
      </c>
      <c r="C10" s="832"/>
      <c r="D10" s="832"/>
      <c r="E10" s="832"/>
      <c r="F10" s="832"/>
      <c r="G10" s="832"/>
      <c r="H10" s="832"/>
      <c r="I10" s="833"/>
      <c r="J10" s="833"/>
      <c r="K10" s="805"/>
      <c r="L10" s="805"/>
      <c r="M10" s="805"/>
      <c r="N10" s="805"/>
      <c r="O10" s="805"/>
      <c r="P10" s="805"/>
      <c r="Q10" s="837"/>
      <c r="R10" s="838"/>
      <c r="S10" s="838"/>
      <c r="T10" s="838"/>
      <c r="U10" s="838"/>
      <c r="V10" s="838"/>
      <c r="W10" s="838"/>
      <c r="X10" s="838"/>
      <c r="Y10" s="838"/>
      <c r="Z10" s="838"/>
      <c r="AA10" s="839"/>
    </row>
    <row r="11" spans="2:60" ht="18" customHeight="1">
      <c r="B11" s="290" t="str">
        <f>IF(C11="","",MAX($B$9:B10)+1)</f>
        <v/>
      </c>
      <c r="C11" s="832"/>
      <c r="D11" s="832"/>
      <c r="E11" s="832"/>
      <c r="F11" s="832"/>
      <c r="G11" s="832"/>
      <c r="H11" s="832"/>
      <c r="I11" s="833"/>
      <c r="J11" s="833"/>
      <c r="K11" s="805"/>
      <c r="L11" s="805"/>
      <c r="M11" s="805"/>
      <c r="N11" s="805"/>
      <c r="O11" s="805"/>
      <c r="P11" s="805"/>
      <c r="Q11" s="837"/>
      <c r="R11" s="838"/>
      <c r="S11" s="838"/>
      <c r="T11" s="838"/>
      <c r="U11" s="838"/>
      <c r="V11" s="838"/>
      <c r="W11" s="838"/>
      <c r="X11" s="838"/>
      <c r="Y11" s="838"/>
      <c r="Z11" s="838"/>
      <c r="AA11" s="839"/>
    </row>
    <row r="12" spans="2:60" ht="18" customHeight="1">
      <c r="B12" s="290" t="str">
        <f>IF(C12="","",MAX($B$9:B11)+1)</f>
        <v/>
      </c>
      <c r="C12" s="832"/>
      <c r="D12" s="832"/>
      <c r="E12" s="832"/>
      <c r="F12" s="832"/>
      <c r="G12" s="832"/>
      <c r="H12" s="832"/>
      <c r="I12" s="833"/>
      <c r="J12" s="833"/>
      <c r="K12" s="805"/>
      <c r="L12" s="805"/>
      <c r="M12" s="805"/>
      <c r="N12" s="805"/>
      <c r="O12" s="805"/>
      <c r="P12" s="805"/>
      <c r="Q12" s="837"/>
      <c r="R12" s="838"/>
      <c r="S12" s="838"/>
      <c r="T12" s="838"/>
      <c r="U12" s="838"/>
      <c r="V12" s="838"/>
      <c r="W12" s="838"/>
      <c r="X12" s="838"/>
      <c r="Y12" s="838"/>
      <c r="Z12" s="838"/>
      <c r="AA12" s="839"/>
    </row>
    <row r="13" spans="2:60" ht="18" customHeight="1">
      <c r="B13" s="290" t="str">
        <f>IF(C13="","",MAX($B$9:B12)+1)</f>
        <v/>
      </c>
      <c r="C13" s="832"/>
      <c r="D13" s="832"/>
      <c r="E13" s="832"/>
      <c r="F13" s="832"/>
      <c r="G13" s="832"/>
      <c r="H13" s="832"/>
      <c r="I13" s="833"/>
      <c r="J13" s="833"/>
      <c r="K13" s="805"/>
      <c r="L13" s="805"/>
      <c r="M13" s="805"/>
      <c r="N13" s="805"/>
      <c r="O13" s="805"/>
      <c r="P13" s="805"/>
      <c r="Q13" s="837"/>
      <c r="R13" s="838"/>
      <c r="S13" s="838"/>
      <c r="T13" s="838"/>
      <c r="U13" s="838"/>
      <c r="V13" s="838"/>
      <c r="W13" s="838"/>
      <c r="X13" s="838"/>
      <c r="Y13" s="838"/>
      <c r="Z13" s="838"/>
      <c r="AA13" s="839"/>
    </row>
    <row r="14" spans="2:60" ht="18" customHeight="1">
      <c r="B14" s="290" t="str">
        <f>IF(C14="","",MAX($B$9:B13)+1)</f>
        <v/>
      </c>
      <c r="C14" s="832"/>
      <c r="D14" s="832"/>
      <c r="E14" s="832"/>
      <c r="F14" s="832"/>
      <c r="G14" s="832"/>
      <c r="H14" s="832"/>
      <c r="I14" s="833"/>
      <c r="J14" s="833"/>
      <c r="K14" s="805"/>
      <c r="L14" s="805"/>
      <c r="M14" s="805"/>
      <c r="N14" s="805"/>
      <c r="O14" s="805"/>
      <c r="P14" s="805"/>
      <c r="Q14" s="837"/>
      <c r="R14" s="838"/>
      <c r="S14" s="838"/>
      <c r="T14" s="838"/>
      <c r="U14" s="838"/>
      <c r="V14" s="838"/>
      <c r="W14" s="838"/>
      <c r="X14" s="838"/>
      <c r="Y14" s="838"/>
      <c r="Z14" s="838"/>
      <c r="AA14" s="839"/>
    </row>
    <row r="15" spans="2:60" ht="18" customHeight="1">
      <c r="B15" s="290" t="str">
        <f>IF(C15="","",MAX($B$9:B14)+1)</f>
        <v/>
      </c>
      <c r="C15" s="832"/>
      <c r="D15" s="832"/>
      <c r="E15" s="832"/>
      <c r="F15" s="832"/>
      <c r="G15" s="832"/>
      <c r="H15" s="832"/>
      <c r="I15" s="833"/>
      <c r="J15" s="833"/>
      <c r="K15" s="805"/>
      <c r="L15" s="805"/>
      <c r="M15" s="805"/>
      <c r="N15" s="805"/>
      <c r="O15" s="805"/>
      <c r="P15" s="805"/>
      <c r="Q15" s="837"/>
      <c r="R15" s="838"/>
      <c r="S15" s="838"/>
      <c r="T15" s="838"/>
      <c r="U15" s="838"/>
      <c r="V15" s="838"/>
      <c r="W15" s="838"/>
      <c r="X15" s="838"/>
      <c r="Y15" s="838"/>
      <c r="Z15" s="838"/>
      <c r="AA15" s="839"/>
    </row>
    <row r="16" spans="2:60" ht="18" customHeight="1">
      <c r="B16" s="290" t="str">
        <f>IF(C16="","",MAX($B$9:B15)+1)</f>
        <v/>
      </c>
      <c r="C16" s="832"/>
      <c r="D16" s="832"/>
      <c r="E16" s="832"/>
      <c r="F16" s="832"/>
      <c r="G16" s="832"/>
      <c r="H16" s="832"/>
      <c r="I16" s="833"/>
      <c r="J16" s="833"/>
      <c r="K16" s="805"/>
      <c r="L16" s="805"/>
      <c r="M16" s="805"/>
      <c r="N16" s="805"/>
      <c r="O16" s="805"/>
      <c r="P16" s="805"/>
      <c r="Q16" s="837"/>
      <c r="R16" s="838"/>
      <c r="S16" s="838"/>
      <c r="T16" s="838"/>
      <c r="U16" s="838"/>
      <c r="V16" s="838"/>
      <c r="W16" s="838"/>
      <c r="X16" s="838"/>
      <c r="Y16" s="838"/>
      <c r="Z16" s="838"/>
      <c r="AA16" s="839"/>
    </row>
    <row r="17" spans="2:27" ht="18" customHeight="1">
      <c r="B17" s="290" t="str">
        <f>IF(C17="","",MAX($B$9:B16)+1)</f>
        <v/>
      </c>
      <c r="C17" s="832"/>
      <c r="D17" s="832"/>
      <c r="E17" s="832"/>
      <c r="F17" s="832"/>
      <c r="G17" s="832"/>
      <c r="H17" s="832"/>
      <c r="I17" s="833"/>
      <c r="J17" s="833"/>
      <c r="K17" s="805"/>
      <c r="L17" s="805"/>
      <c r="M17" s="805"/>
      <c r="N17" s="805"/>
      <c r="O17" s="805"/>
      <c r="P17" s="805"/>
      <c r="Q17" s="837"/>
      <c r="R17" s="838"/>
      <c r="S17" s="838"/>
      <c r="T17" s="838"/>
      <c r="U17" s="838"/>
      <c r="V17" s="838"/>
      <c r="W17" s="838"/>
      <c r="X17" s="838"/>
      <c r="Y17" s="838"/>
      <c r="Z17" s="838"/>
      <c r="AA17" s="839"/>
    </row>
    <row r="18" spans="2:27" ht="18" customHeight="1">
      <c r="B18" s="290" t="str">
        <f>IF(C18="","",MAX($B$9:B17)+1)</f>
        <v/>
      </c>
      <c r="C18" s="832"/>
      <c r="D18" s="832"/>
      <c r="E18" s="832"/>
      <c r="F18" s="832"/>
      <c r="G18" s="832"/>
      <c r="H18" s="832"/>
      <c r="I18" s="833"/>
      <c r="J18" s="833"/>
      <c r="K18" s="805"/>
      <c r="L18" s="805"/>
      <c r="M18" s="805"/>
      <c r="N18" s="805"/>
      <c r="O18" s="805"/>
      <c r="P18" s="805"/>
      <c r="Q18" s="837"/>
      <c r="R18" s="838"/>
      <c r="S18" s="838"/>
      <c r="T18" s="838"/>
      <c r="U18" s="838"/>
      <c r="V18" s="838"/>
      <c r="W18" s="838"/>
      <c r="X18" s="838"/>
      <c r="Y18" s="838"/>
      <c r="Z18" s="838"/>
      <c r="AA18" s="839"/>
    </row>
    <row r="19" spans="2:27" ht="18" customHeight="1">
      <c r="B19" s="290" t="str">
        <f>IF(C19="","",MAX($B$9:B18)+1)</f>
        <v/>
      </c>
      <c r="C19" s="832"/>
      <c r="D19" s="832"/>
      <c r="E19" s="832"/>
      <c r="F19" s="832"/>
      <c r="G19" s="832"/>
      <c r="H19" s="832"/>
      <c r="I19" s="833"/>
      <c r="J19" s="833"/>
      <c r="K19" s="805"/>
      <c r="L19" s="805"/>
      <c r="M19" s="805"/>
      <c r="N19" s="805"/>
      <c r="O19" s="805"/>
      <c r="P19" s="805"/>
      <c r="Q19" s="837"/>
      <c r="R19" s="838"/>
      <c r="S19" s="838"/>
      <c r="T19" s="838"/>
      <c r="U19" s="838"/>
      <c r="V19" s="838"/>
      <c r="W19" s="838"/>
      <c r="X19" s="838"/>
      <c r="Y19" s="838"/>
      <c r="Z19" s="838"/>
      <c r="AA19" s="839"/>
    </row>
    <row r="20" spans="2:27" ht="18" customHeight="1">
      <c r="B20" s="290" t="str">
        <f>IF(C20="","",MAX($B$9:B19)+1)</f>
        <v/>
      </c>
      <c r="C20" s="832"/>
      <c r="D20" s="832"/>
      <c r="E20" s="832"/>
      <c r="F20" s="832"/>
      <c r="G20" s="832"/>
      <c r="H20" s="832"/>
      <c r="I20" s="833"/>
      <c r="J20" s="833"/>
      <c r="K20" s="805"/>
      <c r="L20" s="805"/>
      <c r="M20" s="805"/>
      <c r="N20" s="805"/>
      <c r="O20" s="805"/>
      <c r="P20" s="805"/>
      <c r="Q20" s="837"/>
      <c r="R20" s="838"/>
      <c r="S20" s="838"/>
      <c r="T20" s="838"/>
      <c r="U20" s="838"/>
      <c r="V20" s="838"/>
      <c r="W20" s="838"/>
      <c r="X20" s="838"/>
      <c r="Y20" s="838"/>
      <c r="Z20" s="838"/>
      <c r="AA20" s="839"/>
    </row>
    <row r="21" spans="2:27" ht="18" customHeight="1">
      <c r="B21" s="290" t="str">
        <f>IF(C21="","",MAX($B$9:B20)+1)</f>
        <v/>
      </c>
      <c r="C21" s="832"/>
      <c r="D21" s="832"/>
      <c r="E21" s="832"/>
      <c r="F21" s="832"/>
      <c r="G21" s="832"/>
      <c r="H21" s="832"/>
      <c r="I21" s="833"/>
      <c r="J21" s="833"/>
      <c r="K21" s="805"/>
      <c r="L21" s="805"/>
      <c r="M21" s="805"/>
      <c r="N21" s="805"/>
      <c r="O21" s="805"/>
      <c r="P21" s="805"/>
      <c r="Q21" s="837"/>
      <c r="R21" s="838"/>
      <c r="S21" s="838"/>
      <c r="T21" s="838"/>
      <c r="U21" s="838"/>
      <c r="V21" s="838"/>
      <c r="W21" s="838"/>
      <c r="X21" s="838"/>
      <c r="Y21" s="838"/>
      <c r="Z21" s="838"/>
      <c r="AA21" s="839"/>
    </row>
    <row r="22" spans="2:27" ht="18" customHeight="1">
      <c r="B22" s="290" t="str">
        <f>IF(C22="","",MAX($B$9:B21)+1)</f>
        <v/>
      </c>
      <c r="C22" s="832"/>
      <c r="D22" s="832"/>
      <c r="E22" s="832"/>
      <c r="F22" s="832"/>
      <c r="G22" s="832"/>
      <c r="H22" s="832"/>
      <c r="I22" s="833"/>
      <c r="J22" s="833"/>
      <c r="K22" s="805"/>
      <c r="L22" s="805"/>
      <c r="M22" s="805"/>
      <c r="N22" s="805"/>
      <c r="O22" s="805"/>
      <c r="P22" s="805"/>
      <c r="Q22" s="837"/>
      <c r="R22" s="838"/>
      <c r="S22" s="838"/>
      <c r="T22" s="838"/>
      <c r="U22" s="838"/>
      <c r="V22" s="838"/>
      <c r="W22" s="838"/>
      <c r="X22" s="838"/>
      <c r="Y22" s="838"/>
      <c r="Z22" s="838"/>
      <c r="AA22" s="839"/>
    </row>
    <row r="23" spans="2:27" ht="18" customHeight="1">
      <c r="B23" s="290" t="str">
        <f>IF(C23="","",MAX($B$9:B22)+1)</f>
        <v/>
      </c>
      <c r="C23" s="832"/>
      <c r="D23" s="832"/>
      <c r="E23" s="832"/>
      <c r="F23" s="832"/>
      <c r="G23" s="832"/>
      <c r="H23" s="832"/>
      <c r="I23" s="833"/>
      <c r="J23" s="833"/>
      <c r="K23" s="805"/>
      <c r="L23" s="805"/>
      <c r="M23" s="805"/>
      <c r="N23" s="805"/>
      <c r="O23" s="805"/>
      <c r="P23" s="805"/>
      <c r="Q23" s="837"/>
      <c r="R23" s="838"/>
      <c r="S23" s="838"/>
      <c r="T23" s="838"/>
      <c r="U23" s="838"/>
      <c r="V23" s="838"/>
      <c r="W23" s="838"/>
      <c r="X23" s="838"/>
      <c r="Y23" s="838"/>
      <c r="Z23" s="838"/>
      <c r="AA23" s="839"/>
    </row>
    <row r="24" spans="2:27" ht="18" customHeight="1">
      <c r="B24" s="290" t="str">
        <f>IF(C24="","",MAX($B$9:B23)+1)</f>
        <v/>
      </c>
      <c r="C24" s="832"/>
      <c r="D24" s="832"/>
      <c r="E24" s="832"/>
      <c r="F24" s="832"/>
      <c r="G24" s="832"/>
      <c r="H24" s="832"/>
      <c r="I24" s="833"/>
      <c r="J24" s="833"/>
      <c r="K24" s="805"/>
      <c r="L24" s="805"/>
      <c r="M24" s="805"/>
      <c r="N24" s="805"/>
      <c r="O24" s="805"/>
      <c r="P24" s="805"/>
      <c r="Q24" s="837"/>
      <c r="R24" s="838"/>
      <c r="S24" s="838"/>
      <c r="T24" s="838"/>
      <c r="U24" s="838"/>
      <c r="V24" s="838"/>
      <c r="W24" s="838"/>
      <c r="X24" s="838"/>
      <c r="Y24" s="838"/>
      <c r="Z24" s="838"/>
      <c r="AA24" s="839"/>
    </row>
    <row r="25" spans="2:27" ht="18" customHeight="1">
      <c r="B25" s="290" t="str">
        <f>IF(C25="","",MAX($B$9:B24)+1)</f>
        <v/>
      </c>
      <c r="C25" s="832"/>
      <c r="D25" s="832"/>
      <c r="E25" s="832"/>
      <c r="F25" s="832"/>
      <c r="G25" s="832"/>
      <c r="H25" s="832"/>
      <c r="I25" s="833"/>
      <c r="J25" s="833"/>
      <c r="K25" s="805"/>
      <c r="L25" s="805"/>
      <c r="M25" s="805"/>
      <c r="N25" s="805"/>
      <c r="O25" s="805"/>
      <c r="P25" s="805"/>
      <c r="Q25" s="837"/>
      <c r="R25" s="838"/>
      <c r="S25" s="838"/>
      <c r="T25" s="838"/>
      <c r="U25" s="838"/>
      <c r="V25" s="838"/>
      <c r="W25" s="838"/>
      <c r="X25" s="838"/>
      <c r="Y25" s="838"/>
      <c r="Z25" s="838"/>
      <c r="AA25" s="839"/>
    </row>
    <row r="26" spans="2:27" ht="18" customHeight="1">
      <c r="B26" s="290" t="str">
        <f>IF(C26="","",MAX($B$9:B25)+1)</f>
        <v/>
      </c>
      <c r="C26" s="832"/>
      <c r="D26" s="832"/>
      <c r="E26" s="832"/>
      <c r="F26" s="832"/>
      <c r="G26" s="832"/>
      <c r="H26" s="832"/>
      <c r="I26" s="833"/>
      <c r="J26" s="833"/>
      <c r="K26" s="805"/>
      <c r="L26" s="805"/>
      <c r="M26" s="805"/>
      <c r="N26" s="805"/>
      <c r="O26" s="805"/>
      <c r="P26" s="805"/>
      <c r="Q26" s="837"/>
      <c r="R26" s="838"/>
      <c r="S26" s="838"/>
      <c r="T26" s="838"/>
      <c r="U26" s="838"/>
      <c r="V26" s="838"/>
      <c r="W26" s="838"/>
      <c r="X26" s="838"/>
      <c r="Y26" s="838"/>
      <c r="Z26" s="838"/>
      <c r="AA26" s="839"/>
    </row>
    <row r="27" spans="2:27" ht="18" customHeight="1">
      <c r="B27" s="290" t="str">
        <f>IF(C27="","",MAX($B$9:B26)+1)</f>
        <v/>
      </c>
      <c r="C27" s="832"/>
      <c r="D27" s="832"/>
      <c r="E27" s="832"/>
      <c r="F27" s="832"/>
      <c r="G27" s="832"/>
      <c r="H27" s="832"/>
      <c r="I27" s="833"/>
      <c r="J27" s="833"/>
      <c r="K27" s="805"/>
      <c r="L27" s="805"/>
      <c r="M27" s="805"/>
      <c r="N27" s="805"/>
      <c r="O27" s="805"/>
      <c r="P27" s="805"/>
      <c r="Q27" s="837"/>
      <c r="R27" s="838"/>
      <c r="S27" s="838"/>
      <c r="T27" s="838"/>
      <c r="U27" s="838"/>
      <c r="V27" s="838"/>
      <c r="W27" s="838"/>
      <c r="X27" s="838"/>
      <c r="Y27" s="838"/>
      <c r="Z27" s="838"/>
      <c r="AA27" s="839"/>
    </row>
    <row r="28" spans="2:27" ht="18" customHeight="1">
      <c r="B28" s="290" t="str">
        <f>IF(C28="","",MAX($B$9:B27)+1)</f>
        <v/>
      </c>
      <c r="C28" s="832"/>
      <c r="D28" s="832"/>
      <c r="E28" s="832"/>
      <c r="F28" s="832"/>
      <c r="G28" s="832"/>
      <c r="H28" s="832"/>
      <c r="I28" s="833"/>
      <c r="J28" s="833"/>
      <c r="K28" s="805"/>
      <c r="L28" s="805"/>
      <c r="M28" s="805"/>
      <c r="N28" s="805"/>
      <c r="O28" s="805"/>
      <c r="P28" s="805"/>
      <c r="Q28" s="837"/>
      <c r="R28" s="838"/>
      <c r="S28" s="838"/>
      <c r="T28" s="838"/>
      <c r="U28" s="838"/>
      <c r="V28" s="838"/>
      <c r="W28" s="838"/>
      <c r="X28" s="838"/>
      <c r="Y28" s="838"/>
      <c r="Z28" s="838"/>
      <c r="AA28" s="839"/>
    </row>
    <row r="29" spans="2:27" ht="18" customHeight="1">
      <c r="B29" s="290" t="str">
        <f>IF(C29="","",MAX($B$9:B28)+1)</f>
        <v/>
      </c>
      <c r="C29" s="832"/>
      <c r="D29" s="832"/>
      <c r="E29" s="832"/>
      <c r="F29" s="832"/>
      <c r="G29" s="832"/>
      <c r="H29" s="832"/>
      <c r="I29" s="833"/>
      <c r="J29" s="833"/>
      <c r="K29" s="805"/>
      <c r="L29" s="805"/>
      <c r="M29" s="805"/>
      <c r="N29" s="805"/>
      <c r="O29" s="805"/>
      <c r="P29" s="805"/>
      <c r="Q29" s="837"/>
      <c r="R29" s="838"/>
      <c r="S29" s="838"/>
      <c r="T29" s="838"/>
      <c r="U29" s="838"/>
      <c r="V29" s="838"/>
      <c r="W29" s="838"/>
      <c r="X29" s="838"/>
      <c r="Y29" s="838"/>
      <c r="Z29" s="838"/>
      <c r="AA29" s="839"/>
    </row>
    <row r="30" spans="2:27" ht="18" hidden="1" customHeight="1">
      <c r="B30" s="290" t="str">
        <f>IF(C30="","",MAX($B$9:B29)+1)</f>
        <v/>
      </c>
      <c r="C30" s="832"/>
      <c r="D30" s="832"/>
      <c r="E30" s="832"/>
      <c r="F30" s="832"/>
      <c r="G30" s="832"/>
      <c r="H30" s="832"/>
      <c r="I30" s="833"/>
      <c r="J30" s="833"/>
      <c r="K30" s="805"/>
      <c r="L30" s="805"/>
      <c r="M30" s="805"/>
      <c r="N30" s="805"/>
      <c r="O30" s="805"/>
      <c r="P30" s="805"/>
      <c r="Q30" s="837"/>
      <c r="R30" s="838"/>
      <c r="S30" s="838"/>
      <c r="T30" s="838"/>
      <c r="U30" s="838"/>
      <c r="V30" s="838"/>
      <c r="W30" s="838"/>
      <c r="X30" s="838"/>
      <c r="Y30" s="838"/>
      <c r="Z30" s="838"/>
      <c r="AA30" s="839"/>
    </row>
    <row r="31" spans="2:27" ht="18" hidden="1" customHeight="1">
      <c r="B31" s="290" t="str">
        <f>IF(C31="","",MAX($B$9:B30)+1)</f>
        <v/>
      </c>
      <c r="C31" s="832"/>
      <c r="D31" s="832"/>
      <c r="E31" s="832"/>
      <c r="F31" s="832"/>
      <c r="G31" s="832"/>
      <c r="H31" s="832"/>
      <c r="I31" s="833"/>
      <c r="J31" s="833"/>
      <c r="K31" s="805"/>
      <c r="L31" s="805"/>
      <c r="M31" s="805"/>
      <c r="N31" s="805"/>
      <c r="O31" s="805"/>
      <c r="P31" s="805"/>
      <c r="Q31" s="837"/>
      <c r="R31" s="838"/>
      <c r="S31" s="838"/>
      <c r="T31" s="838"/>
      <c r="U31" s="838"/>
      <c r="V31" s="838"/>
      <c r="W31" s="838"/>
      <c r="X31" s="838"/>
      <c r="Y31" s="838"/>
      <c r="Z31" s="838"/>
      <c r="AA31" s="839"/>
    </row>
    <row r="32" spans="2:27" ht="18" hidden="1" customHeight="1">
      <c r="B32" s="290" t="str">
        <f>IF(C32="","",MAX($B$9:B31)+1)</f>
        <v/>
      </c>
      <c r="C32" s="832"/>
      <c r="D32" s="832"/>
      <c r="E32" s="832"/>
      <c r="F32" s="832"/>
      <c r="G32" s="832"/>
      <c r="H32" s="832"/>
      <c r="I32" s="833"/>
      <c r="J32" s="833"/>
      <c r="K32" s="805"/>
      <c r="L32" s="805"/>
      <c r="M32" s="805"/>
      <c r="N32" s="805"/>
      <c r="O32" s="805"/>
      <c r="P32" s="805"/>
      <c r="Q32" s="837"/>
      <c r="R32" s="838"/>
      <c r="S32" s="838"/>
      <c r="T32" s="838"/>
      <c r="U32" s="838"/>
      <c r="V32" s="838"/>
      <c r="W32" s="838"/>
      <c r="X32" s="838"/>
      <c r="Y32" s="838"/>
      <c r="Z32" s="838"/>
      <c r="AA32" s="839"/>
    </row>
    <row r="33" spans="2:27" ht="18" hidden="1" customHeight="1">
      <c r="B33" s="290" t="str">
        <f>IF(C33="","",MAX($B$9:B32)+1)</f>
        <v/>
      </c>
      <c r="C33" s="832"/>
      <c r="D33" s="832"/>
      <c r="E33" s="832"/>
      <c r="F33" s="832"/>
      <c r="G33" s="832"/>
      <c r="H33" s="832"/>
      <c r="I33" s="833"/>
      <c r="J33" s="833"/>
      <c r="K33" s="805"/>
      <c r="L33" s="805"/>
      <c r="M33" s="805"/>
      <c r="N33" s="805"/>
      <c r="O33" s="805"/>
      <c r="P33" s="805"/>
      <c r="Q33" s="837"/>
      <c r="R33" s="838"/>
      <c r="S33" s="838"/>
      <c r="T33" s="838"/>
      <c r="U33" s="838"/>
      <c r="V33" s="838"/>
      <c r="W33" s="838"/>
      <c r="X33" s="838"/>
      <c r="Y33" s="838"/>
      <c r="Z33" s="838"/>
      <c r="AA33" s="839"/>
    </row>
    <row r="34" spans="2:27" ht="18" hidden="1" customHeight="1">
      <c r="B34" s="290" t="str">
        <f>IF(C34="","",MAX($B$9:B33)+1)</f>
        <v/>
      </c>
      <c r="C34" s="832"/>
      <c r="D34" s="832"/>
      <c r="E34" s="832"/>
      <c r="F34" s="832"/>
      <c r="G34" s="832"/>
      <c r="H34" s="832"/>
      <c r="I34" s="833"/>
      <c r="J34" s="833"/>
      <c r="K34" s="805"/>
      <c r="L34" s="805"/>
      <c r="M34" s="805"/>
      <c r="N34" s="805"/>
      <c r="O34" s="805"/>
      <c r="P34" s="805"/>
      <c r="Q34" s="837"/>
      <c r="R34" s="838"/>
      <c r="S34" s="838"/>
      <c r="T34" s="838"/>
      <c r="U34" s="838"/>
      <c r="V34" s="838"/>
      <c r="W34" s="838"/>
      <c r="X34" s="838"/>
      <c r="Y34" s="838"/>
      <c r="Z34" s="838"/>
      <c r="AA34" s="839"/>
    </row>
    <row r="35" spans="2:27" ht="18" hidden="1" customHeight="1">
      <c r="B35" s="290" t="str">
        <f>IF(C35="","",MAX($B$9:B34)+1)</f>
        <v/>
      </c>
      <c r="C35" s="832"/>
      <c r="D35" s="832"/>
      <c r="E35" s="832"/>
      <c r="F35" s="832"/>
      <c r="G35" s="832"/>
      <c r="H35" s="832"/>
      <c r="I35" s="833"/>
      <c r="J35" s="833"/>
      <c r="K35" s="805"/>
      <c r="L35" s="805"/>
      <c r="M35" s="805"/>
      <c r="N35" s="805"/>
      <c r="O35" s="805"/>
      <c r="P35" s="805"/>
      <c r="Q35" s="837"/>
      <c r="R35" s="838"/>
      <c r="S35" s="838"/>
      <c r="T35" s="838"/>
      <c r="U35" s="838"/>
      <c r="V35" s="838"/>
      <c r="W35" s="838"/>
      <c r="X35" s="838"/>
      <c r="Y35" s="838"/>
      <c r="Z35" s="838"/>
      <c r="AA35" s="839"/>
    </row>
    <row r="36" spans="2:27" ht="18" hidden="1" customHeight="1">
      <c r="B36" s="290" t="str">
        <f>IF(C36="","",MAX($B$9:B35)+1)</f>
        <v/>
      </c>
      <c r="C36" s="832"/>
      <c r="D36" s="832"/>
      <c r="E36" s="832"/>
      <c r="F36" s="832"/>
      <c r="G36" s="832"/>
      <c r="H36" s="832"/>
      <c r="I36" s="833"/>
      <c r="J36" s="833"/>
      <c r="K36" s="805"/>
      <c r="L36" s="805"/>
      <c r="M36" s="805"/>
      <c r="N36" s="805"/>
      <c r="O36" s="805"/>
      <c r="P36" s="805"/>
      <c r="Q36" s="837"/>
      <c r="R36" s="838"/>
      <c r="S36" s="838"/>
      <c r="T36" s="838"/>
      <c r="U36" s="838"/>
      <c r="V36" s="838"/>
      <c r="W36" s="838"/>
      <c r="X36" s="838"/>
      <c r="Y36" s="838"/>
      <c r="Z36" s="838"/>
      <c r="AA36" s="839"/>
    </row>
    <row r="37" spans="2:27" ht="18" hidden="1" customHeight="1">
      <c r="B37" s="290" t="str">
        <f>IF(C37="","",MAX($B$9:B36)+1)</f>
        <v/>
      </c>
      <c r="C37" s="832"/>
      <c r="D37" s="832"/>
      <c r="E37" s="832"/>
      <c r="F37" s="832"/>
      <c r="G37" s="832"/>
      <c r="H37" s="832"/>
      <c r="I37" s="833"/>
      <c r="J37" s="833"/>
      <c r="K37" s="805"/>
      <c r="L37" s="805"/>
      <c r="M37" s="805"/>
      <c r="N37" s="805"/>
      <c r="O37" s="805"/>
      <c r="P37" s="805"/>
      <c r="Q37" s="837"/>
      <c r="R37" s="838"/>
      <c r="S37" s="838"/>
      <c r="T37" s="838"/>
      <c r="U37" s="838"/>
      <c r="V37" s="838"/>
      <c r="W37" s="838"/>
      <c r="X37" s="838"/>
      <c r="Y37" s="838"/>
      <c r="Z37" s="838"/>
      <c r="AA37" s="839"/>
    </row>
    <row r="38" spans="2:27" ht="18" hidden="1" customHeight="1">
      <c r="B38" s="290" t="str">
        <f>IF(C38="","",MAX($B$9:B37)+1)</f>
        <v/>
      </c>
      <c r="C38" s="832"/>
      <c r="D38" s="832"/>
      <c r="E38" s="832"/>
      <c r="F38" s="832"/>
      <c r="G38" s="832"/>
      <c r="H38" s="832"/>
      <c r="I38" s="833"/>
      <c r="J38" s="833"/>
      <c r="K38" s="805"/>
      <c r="L38" s="805"/>
      <c r="M38" s="805"/>
      <c r="N38" s="805"/>
      <c r="O38" s="805"/>
      <c r="P38" s="805"/>
      <c r="Q38" s="837"/>
      <c r="R38" s="838"/>
      <c r="S38" s="838"/>
      <c r="T38" s="838"/>
      <c r="U38" s="838"/>
      <c r="V38" s="838"/>
      <c r="W38" s="838"/>
      <c r="X38" s="838"/>
      <c r="Y38" s="838"/>
      <c r="Z38" s="838"/>
      <c r="AA38" s="839"/>
    </row>
    <row r="39" spans="2:27" ht="18" hidden="1" customHeight="1">
      <c r="B39" s="290" t="str">
        <f>IF(C39="","",MAX($B$9:B38)+1)</f>
        <v/>
      </c>
      <c r="C39" s="832"/>
      <c r="D39" s="832"/>
      <c r="E39" s="832"/>
      <c r="F39" s="832"/>
      <c r="G39" s="832"/>
      <c r="H39" s="832"/>
      <c r="I39" s="833"/>
      <c r="J39" s="833"/>
      <c r="K39" s="805"/>
      <c r="L39" s="805"/>
      <c r="M39" s="805"/>
      <c r="N39" s="805"/>
      <c r="O39" s="805"/>
      <c r="P39" s="805"/>
      <c r="Q39" s="837"/>
      <c r="R39" s="838"/>
      <c r="S39" s="838"/>
      <c r="T39" s="838"/>
      <c r="U39" s="838"/>
      <c r="V39" s="838"/>
      <c r="W39" s="838"/>
      <c r="X39" s="838"/>
      <c r="Y39" s="838"/>
      <c r="Z39" s="838"/>
      <c r="AA39" s="839"/>
    </row>
    <row r="40" spans="2:27" ht="18" hidden="1" customHeight="1">
      <c r="B40" s="290" t="str">
        <f>IF(C40="","",MAX($B$9:B39)+1)</f>
        <v/>
      </c>
      <c r="C40" s="832"/>
      <c r="D40" s="832"/>
      <c r="E40" s="832"/>
      <c r="F40" s="832"/>
      <c r="G40" s="832"/>
      <c r="H40" s="832"/>
      <c r="I40" s="833"/>
      <c r="J40" s="833"/>
      <c r="K40" s="805"/>
      <c r="L40" s="805"/>
      <c r="M40" s="805"/>
      <c r="N40" s="805"/>
      <c r="O40" s="805"/>
      <c r="P40" s="805"/>
      <c r="Q40" s="837"/>
      <c r="R40" s="838"/>
      <c r="S40" s="838"/>
      <c r="T40" s="838"/>
      <c r="U40" s="838"/>
      <c r="V40" s="838"/>
      <c r="W40" s="838"/>
      <c r="X40" s="838"/>
      <c r="Y40" s="838"/>
      <c r="Z40" s="838"/>
      <c r="AA40" s="839"/>
    </row>
    <row r="41" spans="2:27" ht="18" hidden="1" customHeight="1">
      <c r="B41" s="290" t="str">
        <f>IF(C41="","",MAX($B$9:B40)+1)</f>
        <v/>
      </c>
      <c r="C41" s="832"/>
      <c r="D41" s="832"/>
      <c r="E41" s="832"/>
      <c r="F41" s="832"/>
      <c r="G41" s="832"/>
      <c r="H41" s="832"/>
      <c r="I41" s="833"/>
      <c r="J41" s="833"/>
      <c r="K41" s="805"/>
      <c r="L41" s="805"/>
      <c r="M41" s="805"/>
      <c r="N41" s="805"/>
      <c r="O41" s="805"/>
      <c r="P41" s="805"/>
      <c r="Q41" s="837"/>
      <c r="R41" s="838"/>
      <c r="S41" s="838"/>
      <c r="T41" s="838"/>
      <c r="U41" s="838"/>
      <c r="V41" s="838"/>
      <c r="W41" s="838"/>
      <c r="X41" s="838"/>
      <c r="Y41" s="838"/>
      <c r="Z41" s="838"/>
      <c r="AA41" s="839"/>
    </row>
    <row r="42" spans="2:27" ht="18" hidden="1" customHeight="1">
      <c r="B42" s="290" t="str">
        <f>IF(C42="","",MAX($B$9:B41)+1)</f>
        <v/>
      </c>
      <c r="C42" s="832"/>
      <c r="D42" s="832"/>
      <c r="E42" s="832"/>
      <c r="F42" s="832"/>
      <c r="G42" s="832"/>
      <c r="H42" s="832"/>
      <c r="I42" s="833"/>
      <c r="J42" s="833"/>
      <c r="K42" s="805"/>
      <c r="L42" s="805"/>
      <c r="M42" s="805"/>
      <c r="N42" s="805"/>
      <c r="O42" s="805"/>
      <c r="P42" s="805"/>
      <c r="Q42" s="837"/>
      <c r="R42" s="838"/>
      <c r="S42" s="838"/>
      <c r="T42" s="838"/>
      <c r="U42" s="838"/>
      <c r="V42" s="838"/>
      <c r="W42" s="838"/>
      <c r="X42" s="838"/>
      <c r="Y42" s="838"/>
      <c r="Z42" s="838"/>
      <c r="AA42" s="839"/>
    </row>
    <row r="43" spans="2:27" ht="18" hidden="1" customHeight="1">
      <c r="B43" s="290" t="str">
        <f>IF(C43="","",MAX($B$9:B42)+1)</f>
        <v/>
      </c>
      <c r="C43" s="832"/>
      <c r="D43" s="832"/>
      <c r="E43" s="832"/>
      <c r="F43" s="832"/>
      <c r="G43" s="832"/>
      <c r="H43" s="832"/>
      <c r="I43" s="833"/>
      <c r="J43" s="833"/>
      <c r="K43" s="805"/>
      <c r="L43" s="805"/>
      <c r="M43" s="805"/>
      <c r="N43" s="805"/>
      <c r="O43" s="805"/>
      <c r="P43" s="805"/>
      <c r="Q43" s="837"/>
      <c r="R43" s="838"/>
      <c r="S43" s="838"/>
      <c r="T43" s="838"/>
      <c r="U43" s="838"/>
      <c r="V43" s="838"/>
      <c r="W43" s="838"/>
      <c r="X43" s="838"/>
      <c r="Y43" s="838"/>
      <c r="Z43" s="838"/>
      <c r="AA43" s="839"/>
    </row>
    <row r="44" spans="2:27" ht="18" hidden="1" customHeight="1">
      <c r="B44" s="290" t="str">
        <f>IF(C44="","",MAX($B$9:B43)+1)</f>
        <v/>
      </c>
      <c r="C44" s="832"/>
      <c r="D44" s="832"/>
      <c r="E44" s="832"/>
      <c r="F44" s="832"/>
      <c r="G44" s="832"/>
      <c r="H44" s="832"/>
      <c r="I44" s="833"/>
      <c r="J44" s="833"/>
      <c r="K44" s="805"/>
      <c r="L44" s="805"/>
      <c r="M44" s="805"/>
      <c r="N44" s="805"/>
      <c r="O44" s="805"/>
      <c r="P44" s="805"/>
      <c r="Q44" s="837"/>
      <c r="R44" s="838"/>
      <c r="S44" s="838"/>
      <c r="T44" s="838"/>
      <c r="U44" s="838"/>
      <c r="V44" s="838"/>
      <c r="W44" s="838"/>
      <c r="X44" s="838"/>
      <c r="Y44" s="838"/>
      <c r="Z44" s="838"/>
      <c r="AA44" s="839"/>
    </row>
    <row r="45" spans="2:27" ht="18" hidden="1" customHeight="1">
      <c r="B45" s="290" t="str">
        <f>IF(C45="","",MAX($B$9:B44)+1)</f>
        <v/>
      </c>
      <c r="C45" s="832"/>
      <c r="D45" s="832"/>
      <c r="E45" s="832"/>
      <c r="F45" s="832"/>
      <c r="G45" s="832"/>
      <c r="H45" s="832"/>
      <c r="I45" s="833"/>
      <c r="J45" s="833"/>
      <c r="K45" s="805"/>
      <c r="L45" s="805"/>
      <c r="M45" s="805"/>
      <c r="N45" s="805"/>
      <c r="O45" s="805"/>
      <c r="P45" s="805"/>
      <c r="Q45" s="837"/>
      <c r="R45" s="838"/>
      <c r="S45" s="838"/>
      <c r="T45" s="838"/>
      <c r="U45" s="838"/>
      <c r="V45" s="838"/>
      <c r="W45" s="838"/>
      <c r="X45" s="838"/>
      <c r="Y45" s="838"/>
      <c r="Z45" s="838"/>
      <c r="AA45" s="839"/>
    </row>
    <row r="46" spans="2:27" ht="18" hidden="1" customHeight="1">
      <c r="B46" s="290" t="str">
        <f>IF(C46="","",MAX($B$9:B45)+1)</f>
        <v/>
      </c>
      <c r="C46" s="832"/>
      <c r="D46" s="832"/>
      <c r="E46" s="832"/>
      <c r="F46" s="832"/>
      <c r="G46" s="832"/>
      <c r="H46" s="832"/>
      <c r="I46" s="833"/>
      <c r="J46" s="833"/>
      <c r="K46" s="805"/>
      <c r="L46" s="805"/>
      <c r="M46" s="805"/>
      <c r="N46" s="805"/>
      <c r="O46" s="805"/>
      <c r="P46" s="805"/>
      <c r="Q46" s="837"/>
      <c r="R46" s="838"/>
      <c r="S46" s="838"/>
      <c r="T46" s="838"/>
      <c r="U46" s="838"/>
      <c r="V46" s="838"/>
      <c r="W46" s="838"/>
      <c r="X46" s="838"/>
      <c r="Y46" s="838"/>
      <c r="Z46" s="838"/>
      <c r="AA46" s="839"/>
    </row>
    <row r="47" spans="2:27" ht="18" hidden="1" customHeight="1">
      <c r="B47" s="290" t="str">
        <f>IF(C47="","",MAX($B$9:B46)+1)</f>
        <v/>
      </c>
      <c r="C47" s="832"/>
      <c r="D47" s="832"/>
      <c r="E47" s="832"/>
      <c r="F47" s="832"/>
      <c r="G47" s="832"/>
      <c r="H47" s="832"/>
      <c r="I47" s="833"/>
      <c r="J47" s="833"/>
      <c r="K47" s="805"/>
      <c r="L47" s="805"/>
      <c r="M47" s="805"/>
      <c r="N47" s="805"/>
      <c r="O47" s="805"/>
      <c r="P47" s="805"/>
      <c r="Q47" s="837"/>
      <c r="R47" s="838"/>
      <c r="S47" s="838"/>
      <c r="T47" s="838"/>
      <c r="U47" s="838"/>
      <c r="V47" s="838"/>
      <c r="W47" s="838"/>
      <c r="X47" s="838"/>
      <c r="Y47" s="838"/>
      <c r="Z47" s="838"/>
      <c r="AA47" s="839"/>
    </row>
    <row r="48" spans="2:27" ht="18" hidden="1" customHeight="1">
      <c r="B48" s="290" t="str">
        <f>IF(C48="","",MAX($B$9:B47)+1)</f>
        <v/>
      </c>
      <c r="C48" s="832"/>
      <c r="D48" s="832"/>
      <c r="E48" s="832"/>
      <c r="F48" s="832"/>
      <c r="G48" s="832"/>
      <c r="H48" s="832"/>
      <c r="I48" s="833"/>
      <c r="J48" s="833"/>
      <c r="K48" s="805"/>
      <c r="L48" s="805"/>
      <c r="M48" s="805"/>
      <c r="N48" s="805"/>
      <c r="O48" s="805"/>
      <c r="P48" s="805"/>
      <c r="Q48" s="837"/>
      <c r="R48" s="838"/>
      <c r="S48" s="838"/>
      <c r="T48" s="838"/>
      <c r="U48" s="838"/>
      <c r="V48" s="838"/>
      <c r="W48" s="838"/>
      <c r="X48" s="838"/>
      <c r="Y48" s="838"/>
      <c r="Z48" s="838"/>
      <c r="AA48" s="839"/>
    </row>
    <row r="49" spans="2:27" ht="18" hidden="1" customHeight="1">
      <c r="B49" s="290" t="str">
        <f>IF(C49="","",MAX($B$9:B48)+1)</f>
        <v/>
      </c>
      <c r="C49" s="832"/>
      <c r="D49" s="832"/>
      <c r="E49" s="832"/>
      <c r="F49" s="832"/>
      <c r="G49" s="832"/>
      <c r="H49" s="832"/>
      <c r="I49" s="833"/>
      <c r="J49" s="833"/>
      <c r="K49" s="805"/>
      <c r="L49" s="805"/>
      <c r="M49" s="805"/>
      <c r="N49" s="805"/>
      <c r="O49" s="805"/>
      <c r="P49" s="805"/>
      <c r="Q49" s="837"/>
      <c r="R49" s="838"/>
      <c r="S49" s="838"/>
      <c r="T49" s="838"/>
      <c r="U49" s="838"/>
      <c r="V49" s="838"/>
      <c r="W49" s="838"/>
      <c r="X49" s="838"/>
      <c r="Y49" s="838"/>
      <c r="Z49" s="838"/>
      <c r="AA49" s="839"/>
    </row>
    <row r="51" spans="2:27" ht="18" customHeight="1">
      <c r="B51" s="847" t="s">
        <v>227</v>
      </c>
      <c r="C51" s="847"/>
      <c r="D51" s="847"/>
      <c r="E51" s="847"/>
      <c r="F51" s="847"/>
      <c r="G51" s="847"/>
    </row>
    <row r="52" spans="2:27" ht="51.75" customHeight="1">
      <c r="B52" s="289">
        <f>MAX(参加者名簿!$B$59:$B$74)</f>
        <v>0</v>
      </c>
      <c r="C52" s="852" t="s">
        <v>64</v>
      </c>
      <c r="D52" s="852"/>
      <c r="E52" s="852"/>
      <c r="F52" s="852"/>
      <c r="G52" s="852"/>
      <c r="H52" s="852"/>
      <c r="I52" s="852" t="s">
        <v>223</v>
      </c>
      <c r="J52" s="852"/>
      <c r="K52" s="853" t="s">
        <v>225</v>
      </c>
      <c r="L52" s="854"/>
      <c r="M52" s="853" t="s">
        <v>226</v>
      </c>
      <c r="N52" s="854"/>
      <c r="O52" s="855" t="s">
        <v>276</v>
      </c>
      <c r="P52" s="856"/>
      <c r="Q52" s="856"/>
      <c r="R52" s="856"/>
      <c r="S52" s="856"/>
      <c r="T52" s="856"/>
      <c r="U52" s="856"/>
      <c r="V52" s="856"/>
      <c r="W52" s="856"/>
      <c r="X52" s="856"/>
      <c r="Y52" s="856"/>
      <c r="Z52" s="856"/>
      <c r="AA52" s="857"/>
    </row>
    <row r="53" spans="2:27" ht="18" customHeight="1">
      <c r="B53" s="291" t="str">
        <f>IF(C53="","",MAX($B$52:B52)+1)</f>
        <v/>
      </c>
      <c r="C53" s="832"/>
      <c r="D53" s="832"/>
      <c r="E53" s="832"/>
      <c r="F53" s="832"/>
      <c r="G53" s="832"/>
      <c r="H53" s="832"/>
      <c r="I53" s="833"/>
      <c r="J53" s="833"/>
      <c r="K53" s="805"/>
      <c r="L53" s="805"/>
      <c r="M53" s="805"/>
      <c r="N53" s="805"/>
      <c r="O53" s="834"/>
      <c r="P53" s="835"/>
      <c r="Q53" s="835"/>
      <c r="R53" s="835"/>
      <c r="S53" s="835"/>
      <c r="T53" s="835"/>
      <c r="U53" s="835"/>
      <c r="V53" s="835"/>
      <c r="W53" s="835"/>
      <c r="X53" s="835"/>
      <c r="Y53" s="835"/>
      <c r="Z53" s="835"/>
      <c r="AA53" s="836"/>
    </row>
    <row r="54" spans="2:27" ht="18" customHeight="1">
      <c r="B54" s="291" t="str">
        <f>IF(C54="","",MAX($B$52:B53)+1)</f>
        <v/>
      </c>
      <c r="C54" s="832"/>
      <c r="D54" s="832"/>
      <c r="E54" s="832"/>
      <c r="F54" s="832"/>
      <c r="G54" s="832"/>
      <c r="H54" s="832"/>
      <c r="I54" s="833"/>
      <c r="J54" s="833"/>
      <c r="K54" s="805"/>
      <c r="L54" s="805"/>
      <c r="M54" s="805"/>
      <c r="N54" s="805"/>
      <c r="O54" s="834"/>
      <c r="P54" s="835"/>
      <c r="Q54" s="835"/>
      <c r="R54" s="835"/>
      <c r="S54" s="835"/>
      <c r="T54" s="835"/>
      <c r="U54" s="835"/>
      <c r="V54" s="835"/>
      <c r="W54" s="835"/>
      <c r="X54" s="835"/>
      <c r="Y54" s="835"/>
      <c r="Z54" s="835"/>
      <c r="AA54" s="836"/>
    </row>
    <row r="55" spans="2:27" ht="18" customHeight="1">
      <c r="B55" s="291" t="str">
        <f>IF(C55="","",MAX($B$52:B54)+1)</f>
        <v/>
      </c>
      <c r="C55" s="832"/>
      <c r="D55" s="832"/>
      <c r="E55" s="832"/>
      <c r="F55" s="832"/>
      <c r="G55" s="832"/>
      <c r="H55" s="832"/>
      <c r="I55" s="833"/>
      <c r="J55" s="833"/>
      <c r="K55" s="805"/>
      <c r="L55" s="805"/>
      <c r="M55" s="805"/>
      <c r="N55" s="805"/>
      <c r="O55" s="834"/>
      <c r="P55" s="835"/>
      <c r="Q55" s="835"/>
      <c r="R55" s="835"/>
      <c r="S55" s="835"/>
      <c r="T55" s="835"/>
      <c r="U55" s="835"/>
      <c r="V55" s="835"/>
      <c r="W55" s="835"/>
      <c r="X55" s="835"/>
      <c r="Y55" s="835"/>
      <c r="Z55" s="835"/>
      <c r="AA55" s="836"/>
    </row>
    <row r="56" spans="2:27" ht="18" customHeight="1">
      <c r="B56" s="291" t="str">
        <f>IF(C56="","",MAX($B$52:B55)+1)</f>
        <v/>
      </c>
      <c r="C56" s="832"/>
      <c r="D56" s="832"/>
      <c r="E56" s="832"/>
      <c r="F56" s="832"/>
      <c r="G56" s="832"/>
      <c r="H56" s="832"/>
      <c r="I56" s="833"/>
      <c r="J56" s="833"/>
      <c r="K56" s="805"/>
      <c r="L56" s="805"/>
      <c r="M56" s="805"/>
      <c r="N56" s="805"/>
      <c r="O56" s="834"/>
      <c r="P56" s="835"/>
      <c r="Q56" s="835"/>
      <c r="R56" s="835"/>
      <c r="S56" s="835"/>
      <c r="T56" s="835"/>
      <c r="U56" s="835"/>
      <c r="V56" s="835"/>
      <c r="W56" s="835"/>
      <c r="X56" s="835"/>
      <c r="Y56" s="835"/>
      <c r="Z56" s="835"/>
      <c r="AA56" s="836"/>
    </row>
    <row r="57" spans="2:27" ht="18" customHeight="1">
      <c r="B57" s="291" t="str">
        <f>IF(C57="","",MAX($B$52:B56)+1)</f>
        <v/>
      </c>
      <c r="C57" s="832"/>
      <c r="D57" s="832"/>
      <c r="E57" s="832"/>
      <c r="F57" s="832"/>
      <c r="G57" s="832"/>
      <c r="H57" s="832"/>
      <c r="I57" s="833"/>
      <c r="J57" s="833"/>
      <c r="K57" s="805"/>
      <c r="L57" s="805"/>
      <c r="M57" s="805"/>
      <c r="N57" s="805"/>
      <c r="O57" s="834"/>
      <c r="P57" s="835"/>
      <c r="Q57" s="835"/>
      <c r="R57" s="835"/>
      <c r="S57" s="835"/>
      <c r="T57" s="835"/>
      <c r="U57" s="835"/>
      <c r="V57" s="835"/>
      <c r="W57" s="835"/>
      <c r="X57" s="835"/>
      <c r="Y57" s="835"/>
      <c r="Z57" s="835"/>
      <c r="AA57" s="836"/>
    </row>
    <row r="58" spans="2:27" ht="18" customHeight="1">
      <c r="B58" s="291" t="str">
        <f>IF(C58="","",MAX($B$52:B57)+1)</f>
        <v/>
      </c>
      <c r="C58" s="832"/>
      <c r="D58" s="832"/>
      <c r="E58" s="832"/>
      <c r="F58" s="832"/>
      <c r="G58" s="832"/>
      <c r="H58" s="832"/>
      <c r="I58" s="833"/>
      <c r="J58" s="833"/>
      <c r="K58" s="805"/>
      <c r="L58" s="805"/>
      <c r="M58" s="805"/>
      <c r="N58" s="805"/>
      <c r="O58" s="834"/>
      <c r="P58" s="835"/>
      <c r="Q58" s="835"/>
      <c r="R58" s="835"/>
      <c r="S58" s="835"/>
      <c r="T58" s="835"/>
      <c r="U58" s="835"/>
      <c r="V58" s="835"/>
      <c r="W58" s="835"/>
      <c r="X58" s="835"/>
      <c r="Y58" s="835"/>
      <c r="Z58" s="835"/>
      <c r="AA58" s="836"/>
    </row>
    <row r="59" spans="2:27" ht="18" hidden="1" customHeight="1">
      <c r="B59" s="291" t="str">
        <f>IF(C59="","",MAX($B$52:B58)+1)</f>
        <v/>
      </c>
      <c r="C59" s="832"/>
      <c r="D59" s="832"/>
      <c r="E59" s="832"/>
      <c r="F59" s="832"/>
      <c r="G59" s="832"/>
      <c r="H59" s="832"/>
      <c r="I59" s="833"/>
      <c r="J59" s="833"/>
      <c r="K59" s="805"/>
      <c r="L59" s="805"/>
      <c r="M59" s="805"/>
      <c r="N59" s="805"/>
      <c r="O59" s="834"/>
      <c r="P59" s="835"/>
      <c r="Q59" s="835"/>
      <c r="R59" s="835"/>
      <c r="S59" s="835"/>
      <c r="T59" s="835"/>
      <c r="U59" s="835"/>
      <c r="V59" s="835"/>
      <c r="W59" s="835"/>
      <c r="X59" s="835"/>
      <c r="Y59" s="835"/>
      <c r="Z59" s="835"/>
      <c r="AA59" s="836"/>
    </row>
    <row r="60" spans="2:27" ht="18" hidden="1" customHeight="1">
      <c r="B60" s="291" t="str">
        <f>IF(C60="","",MAX($B$52:B59)+1)</f>
        <v/>
      </c>
      <c r="C60" s="832"/>
      <c r="D60" s="832"/>
      <c r="E60" s="832"/>
      <c r="F60" s="832"/>
      <c r="G60" s="832"/>
      <c r="H60" s="832"/>
      <c r="I60" s="833"/>
      <c r="J60" s="833"/>
      <c r="K60" s="805"/>
      <c r="L60" s="805"/>
      <c r="M60" s="805"/>
      <c r="N60" s="805"/>
      <c r="O60" s="834"/>
      <c r="P60" s="835"/>
      <c r="Q60" s="835"/>
      <c r="R60" s="835"/>
      <c r="S60" s="835"/>
      <c r="T60" s="835"/>
      <c r="U60" s="835"/>
      <c r="V60" s="835"/>
      <c r="W60" s="835"/>
      <c r="X60" s="835"/>
      <c r="Y60" s="835"/>
      <c r="Z60" s="835"/>
      <c r="AA60" s="836"/>
    </row>
    <row r="61" spans="2:27" ht="18" hidden="1" customHeight="1">
      <c r="B61" s="291" t="str">
        <f>IF(C61="","",MAX($B$52:B60)+1)</f>
        <v/>
      </c>
      <c r="C61" s="832"/>
      <c r="D61" s="832"/>
      <c r="E61" s="832"/>
      <c r="F61" s="832"/>
      <c r="G61" s="832"/>
      <c r="H61" s="832"/>
      <c r="I61" s="833"/>
      <c r="J61" s="833"/>
      <c r="K61" s="805"/>
      <c r="L61" s="805"/>
      <c r="M61" s="805"/>
      <c r="N61" s="805"/>
      <c r="O61" s="834"/>
      <c r="P61" s="835"/>
      <c r="Q61" s="835"/>
      <c r="R61" s="835"/>
      <c r="S61" s="835"/>
      <c r="T61" s="835"/>
      <c r="U61" s="835"/>
      <c r="V61" s="835"/>
      <c r="W61" s="835"/>
      <c r="X61" s="835"/>
      <c r="Y61" s="835"/>
      <c r="Z61" s="835"/>
      <c r="AA61" s="836"/>
    </row>
    <row r="62" spans="2:27" ht="18" hidden="1" customHeight="1">
      <c r="B62" s="291" t="str">
        <f>IF(C62="","",MAX($B$52:B61)+1)</f>
        <v/>
      </c>
      <c r="C62" s="832"/>
      <c r="D62" s="832"/>
      <c r="E62" s="832"/>
      <c r="F62" s="832"/>
      <c r="G62" s="832"/>
      <c r="H62" s="832"/>
      <c r="I62" s="833"/>
      <c r="J62" s="833"/>
      <c r="K62" s="805"/>
      <c r="L62" s="805"/>
      <c r="M62" s="805"/>
      <c r="N62" s="805"/>
      <c r="O62" s="834"/>
      <c r="P62" s="835"/>
      <c r="Q62" s="835"/>
      <c r="R62" s="835"/>
      <c r="S62" s="835"/>
      <c r="T62" s="835"/>
      <c r="U62" s="835"/>
      <c r="V62" s="835"/>
      <c r="W62" s="835"/>
      <c r="X62" s="835"/>
      <c r="Y62" s="835"/>
      <c r="Z62" s="835"/>
      <c r="AA62" s="836"/>
    </row>
    <row r="63" spans="2:27" ht="18" hidden="1" customHeight="1">
      <c r="B63" s="291" t="str">
        <f>IF(C63="","",MAX($B$52:B62)+1)</f>
        <v/>
      </c>
      <c r="C63" s="832"/>
      <c r="D63" s="832"/>
      <c r="E63" s="832"/>
      <c r="F63" s="832"/>
      <c r="G63" s="832"/>
      <c r="H63" s="832"/>
      <c r="I63" s="833"/>
      <c r="J63" s="833"/>
      <c r="K63" s="805"/>
      <c r="L63" s="805"/>
      <c r="M63" s="805"/>
      <c r="N63" s="805"/>
      <c r="O63" s="834"/>
      <c r="P63" s="835"/>
      <c r="Q63" s="835"/>
      <c r="R63" s="835"/>
      <c r="S63" s="835"/>
      <c r="T63" s="835"/>
      <c r="U63" s="835"/>
      <c r="V63" s="835"/>
      <c r="W63" s="835"/>
      <c r="X63" s="835"/>
      <c r="Y63" s="835"/>
      <c r="Z63" s="835"/>
      <c r="AA63" s="836"/>
    </row>
    <row r="64" spans="2:27" ht="18" hidden="1" customHeight="1">
      <c r="B64" s="291" t="str">
        <f>IF(C64="","",MAX($B$52:B63)+1)</f>
        <v/>
      </c>
      <c r="C64" s="832"/>
      <c r="D64" s="832"/>
      <c r="E64" s="832"/>
      <c r="F64" s="832"/>
      <c r="G64" s="832"/>
      <c r="H64" s="832"/>
      <c r="I64" s="833"/>
      <c r="J64" s="833"/>
      <c r="K64" s="805"/>
      <c r="L64" s="805"/>
      <c r="M64" s="805"/>
      <c r="N64" s="805"/>
      <c r="O64" s="834"/>
      <c r="P64" s="835"/>
      <c r="Q64" s="835"/>
      <c r="R64" s="835"/>
      <c r="S64" s="835"/>
      <c r="T64" s="835"/>
      <c r="U64" s="835"/>
      <c r="V64" s="835"/>
      <c r="W64" s="835"/>
      <c r="X64" s="835"/>
      <c r="Y64" s="835"/>
      <c r="Z64" s="835"/>
      <c r="AA64" s="836"/>
    </row>
    <row r="65" spans="2:27" ht="18" hidden="1" customHeight="1">
      <c r="B65" s="291" t="str">
        <f>IF(C65="","",MAX($B$52:B64)+1)</f>
        <v/>
      </c>
      <c r="C65" s="832"/>
      <c r="D65" s="832"/>
      <c r="E65" s="832"/>
      <c r="F65" s="832"/>
      <c r="G65" s="832"/>
      <c r="H65" s="832"/>
      <c r="I65" s="833"/>
      <c r="J65" s="833"/>
      <c r="K65" s="805"/>
      <c r="L65" s="805"/>
      <c r="M65" s="805"/>
      <c r="N65" s="805"/>
      <c r="O65" s="834"/>
      <c r="P65" s="835"/>
      <c r="Q65" s="835"/>
      <c r="R65" s="835"/>
      <c r="S65" s="835"/>
      <c r="T65" s="835"/>
      <c r="U65" s="835"/>
      <c r="V65" s="835"/>
      <c r="W65" s="835"/>
      <c r="X65" s="835"/>
      <c r="Y65" s="835"/>
      <c r="Z65" s="835"/>
      <c r="AA65" s="836"/>
    </row>
    <row r="66" spans="2:27" ht="18" hidden="1" customHeight="1">
      <c r="B66" s="291" t="str">
        <f>IF(C66="","",MAX($B$52:B65)+1)</f>
        <v/>
      </c>
      <c r="C66" s="832"/>
      <c r="D66" s="832"/>
      <c r="E66" s="832"/>
      <c r="F66" s="832"/>
      <c r="G66" s="832"/>
      <c r="H66" s="832"/>
      <c r="I66" s="833"/>
      <c r="J66" s="833"/>
      <c r="K66" s="805"/>
      <c r="L66" s="805"/>
      <c r="M66" s="805"/>
      <c r="N66" s="805"/>
      <c r="O66" s="834"/>
      <c r="P66" s="835"/>
      <c r="Q66" s="835"/>
      <c r="R66" s="835"/>
      <c r="S66" s="835"/>
      <c r="T66" s="835"/>
      <c r="U66" s="835"/>
      <c r="V66" s="835"/>
      <c r="W66" s="835"/>
      <c r="X66" s="835"/>
      <c r="Y66" s="835"/>
      <c r="Z66" s="835"/>
      <c r="AA66" s="836"/>
    </row>
    <row r="67" spans="2:27" ht="18" hidden="1" customHeight="1">
      <c r="B67" s="291" t="str">
        <f>IF(C67="","",MAX($B$52:B66)+1)</f>
        <v/>
      </c>
      <c r="C67" s="832"/>
      <c r="D67" s="832"/>
      <c r="E67" s="832"/>
      <c r="F67" s="832"/>
      <c r="G67" s="832"/>
      <c r="H67" s="832"/>
      <c r="I67" s="833"/>
      <c r="J67" s="833"/>
      <c r="K67" s="805"/>
      <c r="L67" s="805"/>
      <c r="M67" s="805"/>
      <c r="N67" s="805"/>
      <c r="O67" s="834"/>
      <c r="P67" s="835"/>
      <c r="Q67" s="835"/>
      <c r="R67" s="835"/>
      <c r="S67" s="835"/>
      <c r="T67" s="835"/>
      <c r="U67" s="835"/>
      <c r="V67" s="835"/>
      <c r="W67" s="835"/>
      <c r="X67" s="835"/>
      <c r="Y67" s="835"/>
      <c r="Z67" s="835"/>
      <c r="AA67" s="836"/>
    </row>
  </sheetData>
  <sheetProtection sheet="1" objects="1" scenarios="1" formatRows="0"/>
  <mergeCells count="360">
    <mergeCell ref="C41:H41"/>
    <mergeCell ref="I41:J41"/>
    <mergeCell ref="K41:L41"/>
    <mergeCell ref="M41:N41"/>
    <mergeCell ref="O41:P41"/>
    <mergeCell ref="Q41:AA41"/>
    <mergeCell ref="C40:H40"/>
    <mergeCell ref="I40:J40"/>
    <mergeCell ref="K40:L40"/>
    <mergeCell ref="M40:N40"/>
    <mergeCell ref="O40:P40"/>
    <mergeCell ref="Q40:AA40"/>
    <mergeCell ref="C39:H39"/>
    <mergeCell ref="I39:J39"/>
    <mergeCell ref="K39:L39"/>
    <mergeCell ref="M39:N39"/>
    <mergeCell ref="O39:P39"/>
    <mergeCell ref="Q39:AA39"/>
    <mergeCell ref="C38:H38"/>
    <mergeCell ref="I38:J38"/>
    <mergeCell ref="K38:L38"/>
    <mergeCell ref="M38:N38"/>
    <mergeCell ref="O38:P38"/>
    <mergeCell ref="Q38:AA38"/>
    <mergeCell ref="C37:H37"/>
    <mergeCell ref="I37:J37"/>
    <mergeCell ref="K37:L37"/>
    <mergeCell ref="M37:N37"/>
    <mergeCell ref="O37:P37"/>
    <mergeCell ref="Q37:AA37"/>
    <mergeCell ref="C36:H36"/>
    <mergeCell ref="I36:J36"/>
    <mergeCell ref="K36:L36"/>
    <mergeCell ref="M36:N36"/>
    <mergeCell ref="O36:P36"/>
    <mergeCell ref="Q36:AA36"/>
    <mergeCell ref="C67:H67"/>
    <mergeCell ref="I67:J67"/>
    <mergeCell ref="K67:L67"/>
    <mergeCell ref="M67:N67"/>
    <mergeCell ref="O67:AA67"/>
    <mergeCell ref="C32:H32"/>
    <mergeCell ref="I32:J32"/>
    <mergeCell ref="K32:L32"/>
    <mergeCell ref="M32:N32"/>
    <mergeCell ref="O32:P32"/>
    <mergeCell ref="C65:H65"/>
    <mergeCell ref="I65:J65"/>
    <mergeCell ref="K65:L65"/>
    <mergeCell ref="M65:N65"/>
    <mergeCell ref="O65:AA65"/>
    <mergeCell ref="C66:H66"/>
    <mergeCell ref="I66:J66"/>
    <mergeCell ref="C35:H35"/>
    <mergeCell ref="I35:J35"/>
    <mergeCell ref="K35:L35"/>
    <mergeCell ref="M35:N35"/>
    <mergeCell ref="O35:P35"/>
    <mergeCell ref="Q35:AA35"/>
    <mergeCell ref="C34:H34"/>
    <mergeCell ref="K66:L66"/>
    <mergeCell ref="M66:N66"/>
    <mergeCell ref="O66:AA66"/>
    <mergeCell ref="C63:H63"/>
    <mergeCell ref="I63:J63"/>
    <mergeCell ref="K63:L63"/>
    <mergeCell ref="M63:N63"/>
    <mergeCell ref="O63:AA63"/>
    <mergeCell ref="C64:H64"/>
    <mergeCell ref="I64:J64"/>
    <mergeCell ref="K64:L64"/>
    <mergeCell ref="M64:N64"/>
    <mergeCell ref="O64:AA64"/>
    <mergeCell ref="C61:H61"/>
    <mergeCell ref="I61:J61"/>
    <mergeCell ref="K61:L61"/>
    <mergeCell ref="M61:N61"/>
    <mergeCell ref="O61:AA61"/>
    <mergeCell ref="C62:H62"/>
    <mergeCell ref="I62:J62"/>
    <mergeCell ref="K62:L62"/>
    <mergeCell ref="M62:N62"/>
    <mergeCell ref="O62:AA62"/>
    <mergeCell ref="C59:H59"/>
    <mergeCell ref="I59:J59"/>
    <mergeCell ref="K59:L59"/>
    <mergeCell ref="M59:N59"/>
    <mergeCell ref="O59:AA59"/>
    <mergeCell ref="C60:H60"/>
    <mergeCell ref="I60:J60"/>
    <mergeCell ref="K60:L60"/>
    <mergeCell ref="M60:N60"/>
    <mergeCell ref="O60:AA60"/>
    <mergeCell ref="C57:H57"/>
    <mergeCell ref="I57:J57"/>
    <mergeCell ref="K57:L57"/>
    <mergeCell ref="M57:N57"/>
    <mergeCell ref="O57:AA57"/>
    <mergeCell ref="C58:H58"/>
    <mergeCell ref="I58:J58"/>
    <mergeCell ref="K58:L58"/>
    <mergeCell ref="M58:N58"/>
    <mergeCell ref="O58:AA58"/>
    <mergeCell ref="C55:H55"/>
    <mergeCell ref="I55:J55"/>
    <mergeCell ref="K55:L55"/>
    <mergeCell ref="M55:N55"/>
    <mergeCell ref="O55:AA55"/>
    <mergeCell ref="C56:H56"/>
    <mergeCell ref="I56:J56"/>
    <mergeCell ref="K56:L56"/>
    <mergeCell ref="M56:N56"/>
    <mergeCell ref="O56:AA56"/>
    <mergeCell ref="C53:H53"/>
    <mergeCell ref="I53:J53"/>
    <mergeCell ref="K53:L53"/>
    <mergeCell ref="M53:N53"/>
    <mergeCell ref="O53:AA53"/>
    <mergeCell ref="C54:H54"/>
    <mergeCell ref="I54:J54"/>
    <mergeCell ref="K54:L54"/>
    <mergeCell ref="M54:N54"/>
    <mergeCell ref="O54:AA54"/>
    <mergeCell ref="C49:H49"/>
    <mergeCell ref="I49:J49"/>
    <mergeCell ref="K49:L49"/>
    <mergeCell ref="M49:N49"/>
    <mergeCell ref="O49:P49"/>
    <mergeCell ref="Q49:AA49"/>
    <mergeCell ref="B51:G51"/>
    <mergeCell ref="C52:H52"/>
    <mergeCell ref="I52:J52"/>
    <mergeCell ref="K52:L52"/>
    <mergeCell ref="M52:N52"/>
    <mergeCell ref="O52:AA52"/>
    <mergeCell ref="C48:H48"/>
    <mergeCell ref="I48:J48"/>
    <mergeCell ref="K48:L48"/>
    <mergeCell ref="M48:N48"/>
    <mergeCell ref="O48:P48"/>
    <mergeCell ref="Q48:AA48"/>
    <mergeCell ref="C47:H47"/>
    <mergeCell ref="I47:J47"/>
    <mergeCell ref="K47:L47"/>
    <mergeCell ref="M47:N47"/>
    <mergeCell ref="O47:P47"/>
    <mergeCell ref="Q47:AA47"/>
    <mergeCell ref="C46:H46"/>
    <mergeCell ref="I46:J46"/>
    <mergeCell ref="K46:L46"/>
    <mergeCell ref="M46:N46"/>
    <mergeCell ref="O46:P46"/>
    <mergeCell ref="Q46:AA46"/>
    <mergeCell ref="C45:H45"/>
    <mergeCell ref="I45:J45"/>
    <mergeCell ref="K45:L45"/>
    <mergeCell ref="M45:N45"/>
    <mergeCell ref="O45:P45"/>
    <mergeCell ref="Q45:AA45"/>
    <mergeCell ref="C44:H44"/>
    <mergeCell ref="I44:J44"/>
    <mergeCell ref="K44:L44"/>
    <mergeCell ref="M44:N44"/>
    <mergeCell ref="O44:P44"/>
    <mergeCell ref="Q44:AA44"/>
    <mergeCell ref="C43:H43"/>
    <mergeCell ref="I43:J43"/>
    <mergeCell ref="K43:L43"/>
    <mergeCell ref="M43:N43"/>
    <mergeCell ref="O43:P43"/>
    <mergeCell ref="Q43:AA43"/>
    <mergeCell ref="C42:H42"/>
    <mergeCell ref="I42:J42"/>
    <mergeCell ref="K42:L42"/>
    <mergeCell ref="M42:N42"/>
    <mergeCell ref="O42:P42"/>
    <mergeCell ref="Q42:AA42"/>
    <mergeCell ref="C31:H31"/>
    <mergeCell ref="I31:J31"/>
    <mergeCell ref="K31:L31"/>
    <mergeCell ref="M31:N31"/>
    <mergeCell ref="O31:P31"/>
    <mergeCell ref="Q31:AA31"/>
    <mergeCell ref="Q32:AA32"/>
    <mergeCell ref="C33:H33"/>
    <mergeCell ref="I33:J33"/>
    <mergeCell ref="K33:L33"/>
    <mergeCell ref="M33:N33"/>
    <mergeCell ref="O33:P33"/>
    <mergeCell ref="Q33:AA33"/>
    <mergeCell ref="I34:J34"/>
    <mergeCell ref="K34:L34"/>
    <mergeCell ref="M34:N34"/>
    <mergeCell ref="O34:P34"/>
    <mergeCell ref="Q34:AA34"/>
    <mergeCell ref="C30:H30"/>
    <mergeCell ref="I30:J30"/>
    <mergeCell ref="K30:L30"/>
    <mergeCell ref="M30:N30"/>
    <mergeCell ref="O30:P30"/>
    <mergeCell ref="Q30:AA30"/>
    <mergeCell ref="C29:H29"/>
    <mergeCell ref="I29:J29"/>
    <mergeCell ref="K29:L29"/>
    <mergeCell ref="M29:N29"/>
    <mergeCell ref="O29:P29"/>
    <mergeCell ref="Q29:AA29"/>
    <mergeCell ref="C28:H28"/>
    <mergeCell ref="I28:J28"/>
    <mergeCell ref="K28:L28"/>
    <mergeCell ref="M28:N28"/>
    <mergeCell ref="O28:P28"/>
    <mergeCell ref="Q28:AA28"/>
    <mergeCell ref="C27:H27"/>
    <mergeCell ref="I27:J27"/>
    <mergeCell ref="K27:L27"/>
    <mergeCell ref="M27:N27"/>
    <mergeCell ref="O27:P27"/>
    <mergeCell ref="Q27:AA27"/>
    <mergeCell ref="C26:H26"/>
    <mergeCell ref="I26:J26"/>
    <mergeCell ref="K26:L26"/>
    <mergeCell ref="M26:N26"/>
    <mergeCell ref="O26:P26"/>
    <mergeCell ref="Q26:AA26"/>
    <mergeCell ref="C25:H25"/>
    <mergeCell ref="I25:J25"/>
    <mergeCell ref="K25:L25"/>
    <mergeCell ref="M25:N25"/>
    <mergeCell ref="O25:P25"/>
    <mergeCell ref="Q25:AA25"/>
    <mergeCell ref="C24:H24"/>
    <mergeCell ref="I24:J24"/>
    <mergeCell ref="K24:L24"/>
    <mergeCell ref="M24:N24"/>
    <mergeCell ref="O24:P24"/>
    <mergeCell ref="Q24:AA24"/>
    <mergeCell ref="C23:H23"/>
    <mergeCell ref="I23:J23"/>
    <mergeCell ref="K23:L23"/>
    <mergeCell ref="M23:N23"/>
    <mergeCell ref="O23:P23"/>
    <mergeCell ref="Q23:AA23"/>
    <mergeCell ref="C22:H22"/>
    <mergeCell ref="I22:J22"/>
    <mergeCell ref="K22:L22"/>
    <mergeCell ref="M22:N22"/>
    <mergeCell ref="O22:P22"/>
    <mergeCell ref="Q22:AA22"/>
    <mergeCell ref="C21:H21"/>
    <mergeCell ref="I21:J21"/>
    <mergeCell ref="K21:L21"/>
    <mergeCell ref="M21:N21"/>
    <mergeCell ref="O21:P21"/>
    <mergeCell ref="Q21:AA21"/>
    <mergeCell ref="C20:H20"/>
    <mergeCell ref="I20:J20"/>
    <mergeCell ref="K20:L20"/>
    <mergeCell ref="M20:N20"/>
    <mergeCell ref="O20:P20"/>
    <mergeCell ref="Q20:AA20"/>
    <mergeCell ref="C19:H19"/>
    <mergeCell ref="I19:J19"/>
    <mergeCell ref="K19:L19"/>
    <mergeCell ref="M19:N19"/>
    <mergeCell ref="O19:P19"/>
    <mergeCell ref="Q19:AA19"/>
    <mergeCell ref="C18:H18"/>
    <mergeCell ref="I18:J18"/>
    <mergeCell ref="K18:L18"/>
    <mergeCell ref="M18:N18"/>
    <mergeCell ref="O18:P18"/>
    <mergeCell ref="Q18:AA18"/>
    <mergeCell ref="C17:H17"/>
    <mergeCell ref="I17:J17"/>
    <mergeCell ref="K17:L17"/>
    <mergeCell ref="M17:N17"/>
    <mergeCell ref="O17:P17"/>
    <mergeCell ref="Q17:AA17"/>
    <mergeCell ref="C16:H16"/>
    <mergeCell ref="I16:J16"/>
    <mergeCell ref="K16:L16"/>
    <mergeCell ref="M16:N16"/>
    <mergeCell ref="O16:P16"/>
    <mergeCell ref="Q16:AA16"/>
    <mergeCell ref="C15:H15"/>
    <mergeCell ref="I15:J15"/>
    <mergeCell ref="K15:L15"/>
    <mergeCell ref="M15:N15"/>
    <mergeCell ref="O15:P15"/>
    <mergeCell ref="Q15:AA15"/>
    <mergeCell ref="C14:H14"/>
    <mergeCell ref="I14:J14"/>
    <mergeCell ref="K14:L14"/>
    <mergeCell ref="M14:N14"/>
    <mergeCell ref="O14:P14"/>
    <mergeCell ref="Q14:AA14"/>
    <mergeCell ref="C13:H13"/>
    <mergeCell ref="I13:J13"/>
    <mergeCell ref="K13:L13"/>
    <mergeCell ref="M13:N13"/>
    <mergeCell ref="O13:P13"/>
    <mergeCell ref="Q13:AA13"/>
    <mergeCell ref="C12:H12"/>
    <mergeCell ref="I12:J12"/>
    <mergeCell ref="K12:L12"/>
    <mergeCell ref="M12:N12"/>
    <mergeCell ref="O12:P12"/>
    <mergeCell ref="Q12:AA12"/>
    <mergeCell ref="C11:H11"/>
    <mergeCell ref="I11:J11"/>
    <mergeCell ref="K11:L11"/>
    <mergeCell ref="M11:N11"/>
    <mergeCell ref="O11:P11"/>
    <mergeCell ref="Q11:AA11"/>
    <mergeCell ref="B1:AA1"/>
    <mergeCell ref="O3:Q3"/>
    <mergeCell ref="B4:F4"/>
    <mergeCell ref="B6:D6"/>
    <mergeCell ref="E6:U6"/>
    <mergeCell ref="Q9:AA9"/>
    <mergeCell ref="C10:H10"/>
    <mergeCell ref="I10:J10"/>
    <mergeCell ref="K10:L10"/>
    <mergeCell ref="M10:N10"/>
    <mergeCell ref="O10:P10"/>
    <mergeCell ref="Q10:AA10"/>
    <mergeCell ref="B8:H8"/>
    <mergeCell ref="C9:H9"/>
    <mergeCell ref="I9:J9"/>
    <mergeCell ref="K9:L9"/>
    <mergeCell ref="M9:N9"/>
    <mergeCell ref="O9:P9"/>
    <mergeCell ref="AO3:AO4"/>
    <mergeCell ref="AP3:AX3"/>
    <mergeCell ref="AY3:BD3"/>
    <mergeCell ref="BE3:BH4"/>
    <mergeCell ref="AP4:AR4"/>
    <mergeCell ref="AS4:AU4"/>
    <mergeCell ref="AV4:AX4"/>
    <mergeCell ref="AY4:BA4"/>
    <mergeCell ref="BB4:BD4"/>
    <mergeCell ref="AP7:AR7"/>
    <mergeCell ref="AS7:AU7"/>
    <mergeCell ref="AV7:AX7"/>
    <mergeCell ref="AY7:BA7"/>
    <mergeCell ref="BB7:BD7"/>
    <mergeCell ref="BE7:BH7"/>
    <mergeCell ref="AP5:AR5"/>
    <mergeCell ref="AS5:AU5"/>
    <mergeCell ref="AV5:AX5"/>
    <mergeCell ref="AY5:BA5"/>
    <mergeCell ref="BB5:BD5"/>
    <mergeCell ref="BE5:BH5"/>
    <mergeCell ref="AP6:AR6"/>
    <mergeCell ref="AS6:AU6"/>
    <mergeCell ref="AV6:AX6"/>
    <mergeCell ref="AY6:BA6"/>
    <mergeCell ref="BB6:BD6"/>
    <mergeCell ref="BE6:BH6"/>
  </mergeCells>
  <phoneticPr fontId="7"/>
  <dataValidations count="2">
    <dataValidation type="list" allowBlank="1" showInputMessage="1" showErrorMessage="1" sqref="I53:J67 I10:J49" xr:uid="{1281EF3E-78D2-4D27-8F81-9D43CE6CD625}">
      <formula1>"男,女"</formula1>
    </dataValidation>
    <dataValidation type="list" allowBlank="1" showInputMessage="1" showErrorMessage="1" sqref="K53:N67 K10:P49" xr:uid="{E1019CBD-9FF3-4975-8D57-B8320FC4548F}">
      <formula1>"○"</formula1>
    </dataValidation>
  </dataValidations>
  <printOptions horizontalCentered="1" verticalCentered="1"/>
  <pageMargins left="0.43307086614173229" right="0.55118110236220474" top="0.39370078740157483" bottom="0.19685039370078741"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63D64-5109-4F7B-B4E3-4E176E5F3B0E}">
  <sheetPr codeName="Sheet9">
    <tabColor theme="6" tint="-0.249977111117893"/>
    <pageSetUpPr fitToPage="1"/>
  </sheetPr>
  <dimension ref="B1:BH69"/>
  <sheetViews>
    <sheetView showGridLines="0" view="pageBreakPreview" zoomScaleNormal="100" zoomScaleSheetLayoutView="100" workbookViewId="0"/>
  </sheetViews>
  <sheetFormatPr defaultColWidth="3" defaultRowHeight="18" customHeight="1"/>
  <cols>
    <col min="1" max="1" width="1.625" customWidth="1"/>
    <col min="2" max="2" width="3" style="65"/>
    <col min="41" max="60" width="0" hidden="1" customWidth="1"/>
  </cols>
  <sheetData>
    <row r="1" spans="2:60" ht="42" customHeight="1">
      <c r="B1" s="895" t="s">
        <v>400</v>
      </c>
      <c r="C1" s="895"/>
      <c r="D1" s="895"/>
      <c r="E1" s="895"/>
      <c r="F1" s="895"/>
      <c r="G1" s="895"/>
      <c r="H1" s="895"/>
      <c r="I1" s="895"/>
      <c r="J1" s="895"/>
      <c r="K1" s="895"/>
      <c r="L1" s="895"/>
      <c r="M1" s="895"/>
      <c r="N1" s="895"/>
      <c r="O1" s="895"/>
      <c r="P1" s="895"/>
      <c r="Q1" s="895"/>
      <c r="R1" s="895"/>
      <c r="S1" s="895"/>
      <c r="T1" s="895"/>
      <c r="U1" s="895"/>
      <c r="V1" s="895"/>
      <c r="W1" s="895"/>
      <c r="X1" s="895"/>
      <c r="Y1" s="895"/>
      <c r="Z1" s="895"/>
      <c r="AA1" s="895"/>
    </row>
    <row r="2" spans="2:60" ht="18" customHeight="1" thickBot="1">
      <c r="B2" s="129" t="s">
        <v>379</v>
      </c>
      <c r="C2" s="129"/>
      <c r="D2" s="129"/>
      <c r="E2" s="129"/>
      <c r="F2" s="129"/>
      <c r="AA2" s="200" t="s">
        <v>402</v>
      </c>
    </row>
    <row r="3" spans="2:60" ht="18" customHeight="1">
      <c r="B3" s="129"/>
      <c r="C3" s="129"/>
      <c r="D3" s="129"/>
      <c r="E3" s="129"/>
      <c r="F3" s="129"/>
      <c r="G3" s="122"/>
      <c r="H3" s="122"/>
      <c r="I3" s="122"/>
      <c r="J3" s="122"/>
      <c r="K3" s="122"/>
      <c r="L3" s="122"/>
      <c r="M3" s="122"/>
      <c r="N3" s="122"/>
      <c r="O3" s="848"/>
      <c r="P3" s="848"/>
      <c r="Q3" s="848"/>
      <c r="AO3" s="806"/>
      <c r="AP3" s="808" t="s">
        <v>66</v>
      </c>
      <c r="AQ3" s="809"/>
      <c r="AR3" s="809"/>
      <c r="AS3" s="809"/>
      <c r="AT3" s="809"/>
      <c r="AU3" s="809"/>
      <c r="AV3" s="809"/>
      <c r="AW3" s="809"/>
      <c r="AX3" s="810"/>
      <c r="AY3" s="808" t="s">
        <v>44</v>
      </c>
      <c r="AZ3" s="809"/>
      <c r="BA3" s="809"/>
      <c r="BB3" s="809"/>
      <c r="BC3" s="809"/>
      <c r="BD3" s="810"/>
      <c r="BE3" s="811" t="s">
        <v>68</v>
      </c>
      <c r="BF3" s="812"/>
      <c r="BG3" s="812"/>
      <c r="BH3" s="813"/>
    </row>
    <row r="4" spans="2:60" ht="18" customHeight="1" thickBot="1">
      <c r="B4" s="653" t="s">
        <v>213</v>
      </c>
      <c r="C4" s="653"/>
      <c r="D4" s="653"/>
      <c r="E4" s="653"/>
      <c r="F4" s="653"/>
      <c r="G4" s="122"/>
      <c r="H4" s="122"/>
      <c r="I4" s="122"/>
      <c r="J4" s="122"/>
      <c r="K4" s="122"/>
      <c r="L4" s="122"/>
      <c r="M4" s="122"/>
      <c r="N4" s="122"/>
      <c r="O4" s="123"/>
      <c r="P4" s="123"/>
      <c r="Q4" s="123"/>
      <c r="AO4" s="807"/>
      <c r="AP4" s="817" t="s">
        <v>216</v>
      </c>
      <c r="AQ4" s="818"/>
      <c r="AR4" s="819"/>
      <c r="AS4" s="820" t="s">
        <v>217</v>
      </c>
      <c r="AT4" s="818"/>
      <c r="AU4" s="819"/>
      <c r="AV4" s="820" t="s">
        <v>218</v>
      </c>
      <c r="AW4" s="818"/>
      <c r="AX4" s="821"/>
      <c r="AY4" s="817" t="s">
        <v>219</v>
      </c>
      <c r="AZ4" s="818"/>
      <c r="BA4" s="819"/>
      <c r="BB4" s="820" t="s">
        <v>220</v>
      </c>
      <c r="BC4" s="818"/>
      <c r="BD4" s="821"/>
      <c r="BE4" s="814"/>
      <c r="BF4" s="815"/>
      <c r="BG4" s="815"/>
      <c r="BH4" s="816"/>
    </row>
    <row r="5" spans="2:60" ht="18" customHeight="1">
      <c r="AO5" s="124" t="s">
        <v>72</v>
      </c>
      <c r="AP5" s="822">
        <f>COUNTIFS($I$10:$J$69,参加者名簿!$B$11,$K$10:$L$69,"○")</f>
        <v>0</v>
      </c>
      <c r="AQ5" s="823"/>
      <c r="AR5" s="824"/>
      <c r="AS5" s="825">
        <f>COUNTIFS($I$10:$J$69,参加者名簿!$B$11,$M$10:$N$69,"○")</f>
        <v>0</v>
      </c>
      <c r="AT5" s="823"/>
      <c r="AU5" s="824"/>
      <c r="AV5" s="825">
        <f>COUNTIFS($I$10:$J$69,参加者名簿!$B$11,$O$10:$P$69,"○")</f>
        <v>0</v>
      </c>
      <c r="AW5" s="823"/>
      <c r="AX5" s="826"/>
      <c r="AY5" s="822"/>
      <c r="AZ5" s="823"/>
      <c r="BA5" s="824"/>
      <c r="BB5" s="825"/>
      <c r="BC5" s="823"/>
      <c r="BD5" s="826"/>
      <c r="BE5" s="822">
        <f>SUM(AP5:BD5)</f>
        <v>0</v>
      </c>
      <c r="BF5" s="823"/>
      <c r="BG5" s="823"/>
      <c r="BH5" s="826"/>
    </row>
    <row r="6" spans="2:60" ht="18" customHeight="1" thickBot="1">
      <c r="B6" s="849" t="s">
        <v>214</v>
      </c>
      <c r="C6" s="850"/>
      <c r="D6" s="851"/>
      <c r="E6" s="840">
        <f>様式1!Z12</f>
        <v>0</v>
      </c>
      <c r="F6" s="841"/>
      <c r="G6" s="841"/>
      <c r="H6" s="841"/>
      <c r="I6" s="841"/>
      <c r="J6" s="841"/>
      <c r="K6" s="841"/>
      <c r="L6" s="841"/>
      <c r="M6" s="841"/>
      <c r="N6" s="841"/>
      <c r="O6" s="841"/>
      <c r="P6" s="841"/>
      <c r="Q6" s="841"/>
      <c r="R6" s="841"/>
      <c r="S6" s="841"/>
      <c r="T6" s="841"/>
      <c r="U6" s="842"/>
      <c r="AO6" s="125" t="s">
        <v>73</v>
      </c>
      <c r="AP6" s="827">
        <f>COUNTIFS($I$10:$J$69,参加者名簿!$B$12,$K$10:$L$69,"○")</f>
        <v>0</v>
      </c>
      <c r="AQ6" s="828"/>
      <c r="AR6" s="829"/>
      <c r="AS6" s="830">
        <f>COUNTIFS($I$10:$J$69,参加者名簿!$B$12,$M$10:$N$69,"○")</f>
        <v>0</v>
      </c>
      <c r="AT6" s="828"/>
      <c r="AU6" s="829"/>
      <c r="AV6" s="830">
        <f>COUNTIFS($I$10:$J$69,参加者名簿!$B$12,$O$10:$P$69,"○")</f>
        <v>0</v>
      </c>
      <c r="AW6" s="828"/>
      <c r="AX6" s="831"/>
      <c r="AY6" s="827"/>
      <c r="AZ6" s="828"/>
      <c r="BA6" s="829"/>
      <c r="BB6" s="830"/>
      <c r="BC6" s="828"/>
      <c r="BD6" s="831"/>
      <c r="BE6" s="827">
        <f>SUM(AP6:BD6)</f>
        <v>0</v>
      </c>
      <c r="BF6" s="828"/>
      <c r="BG6" s="828"/>
      <c r="BH6" s="831"/>
    </row>
    <row r="7" spans="2:60" ht="18" customHeight="1" thickBot="1">
      <c r="AO7" s="126" t="s">
        <v>68</v>
      </c>
      <c r="AP7" s="803">
        <f>SUM(AP5:AR6)</f>
        <v>0</v>
      </c>
      <c r="AQ7" s="801"/>
      <c r="AR7" s="804"/>
      <c r="AS7" s="800">
        <f>SUM(AS5:AU6)</f>
        <v>0</v>
      </c>
      <c r="AT7" s="801"/>
      <c r="AU7" s="804"/>
      <c r="AV7" s="800">
        <f>SUM(AV5:AX6)</f>
        <v>0</v>
      </c>
      <c r="AW7" s="801"/>
      <c r="AX7" s="802"/>
      <c r="AY7" s="803">
        <f>SUM(AY5:BA6)</f>
        <v>0</v>
      </c>
      <c r="AZ7" s="801"/>
      <c r="BA7" s="804"/>
      <c r="BB7" s="800">
        <f>SUM(BB5:BD6)</f>
        <v>0</v>
      </c>
      <c r="BC7" s="801"/>
      <c r="BD7" s="802"/>
      <c r="BE7" s="803">
        <f>SUM(AP7:BD7)</f>
        <v>0</v>
      </c>
      <c r="BF7" s="801"/>
      <c r="BG7" s="801"/>
      <c r="BH7" s="802"/>
    </row>
    <row r="8" spans="2:60" ht="18" customHeight="1">
      <c r="B8" s="847" t="s">
        <v>221</v>
      </c>
      <c r="C8" s="847"/>
      <c r="D8" s="847"/>
      <c r="E8" s="847"/>
      <c r="F8" s="847"/>
      <c r="G8" s="847"/>
      <c r="H8" s="847"/>
    </row>
    <row r="9" spans="2:60" ht="53.25" customHeight="1">
      <c r="B9" s="289">
        <f>MAX('参加者名簿(つづき1)'!$B$9:$B$49)</f>
        <v>0</v>
      </c>
      <c r="C9" s="852" t="s">
        <v>64</v>
      </c>
      <c r="D9" s="852"/>
      <c r="E9" s="852"/>
      <c r="F9" s="852"/>
      <c r="G9" s="852"/>
      <c r="H9" s="852"/>
      <c r="I9" s="852" t="s">
        <v>223</v>
      </c>
      <c r="J9" s="852"/>
      <c r="K9" s="853" t="s">
        <v>224</v>
      </c>
      <c r="L9" s="854"/>
      <c r="M9" s="853" t="s">
        <v>225</v>
      </c>
      <c r="N9" s="854"/>
      <c r="O9" s="853" t="s">
        <v>226</v>
      </c>
      <c r="P9" s="854"/>
      <c r="Q9" s="843" t="s">
        <v>383</v>
      </c>
      <c r="R9" s="844"/>
      <c r="S9" s="844"/>
      <c r="T9" s="844"/>
      <c r="U9" s="844"/>
      <c r="V9" s="844"/>
      <c r="W9" s="844"/>
      <c r="X9" s="844"/>
      <c r="Y9" s="844"/>
      <c r="Z9" s="844"/>
      <c r="AA9" s="845"/>
    </row>
    <row r="10" spans="2:60" ht="18" customHeight="1">
      <c r="B10" s="290" t="str">
        <f>IF(C10="","",MAX($B$9:B9)+1)</f>
        <v/>
      </c>
      <c r="C10" s="832"/>
      <c r="D10" s="832"/>
      <c r="E10" s="832"/>
      <c r="F10" s="832"/>
      <c r="G10" s="832"/>
      <c r="H10" s="832"/>
      <c r="I10" s="833"/>
      <c r="J10" s="833"/>
      <c r="K10" s="805"/>
      <c r="L10" s="805"/>
      <c r="M10" s="805"/>
      <c r="N10" s="805"/>
      <c r="O10" s="805"/>
      <c r="P10" s="805"/>
      <c r="Q10" s="837"/>
      <c r="R10" s="838"/>
      <c r="S10" s="838"/>
      <c r="T10" s="838"/>
      <c r="U10" s="838"/>
      <c r="V10" s="838"/>
      <c r="W10" s="838"/>
      <c r="X10" s="838"/>
      <c r="Y10" s="838"/>
      <c r="Z10" s="838"/>
      <c r="AA10" s="839"/>
    </row>
    <row r="11" spans="2:60" ht="18" customHeight="1">
      <c r="B11" s="290" t="str">
        <f>IF(C11="","",MAX($B$9:B10)+1)</f>
        <v/>
      </c>
      <c r="C11" s="832"/>
      <c r="D11" s="832"/>
      <c r="E11" s="832"/>
      <c r="F11" s="832"/>
      <c r="G11" s="832"/>
      <c r="H11" s="832"/>
      <c r="I11" s="833"/>
      <c r="J11" s="833"/>
      <c r="K11" s="805"/>
      <c r="L11" s="805"/>
      <c r="M11" s="805"/>
      <c r="N11" s="805"/>
      <c r="O11" s="805"/>
      <c r="P11" s="805"/>
      <c r="Q11" s="837"/>
      <c r="R11" s="838"/>
      <c r="S11" s="838"/>
      <c r="T11" s="838"/>
      <c r="U11" s="838"/>
      <c r="V11" s="838"/>
      <c r="W11" s="838"/>
      <c r="X11" s="838"/>
      <c r="Y11" s="838"/>
      <c r="Z11" s="838"/>
      <c r="AA11" s="839"/>
    </row>
    <row r="12" spans="2:60" ht="18" customHeight="1">
      <c r="B12" s="290" t="str">
        <f>IF(C12="","",MAX($B$9:B11)+1)</f>
        <v/>
      </c>
      <c r="C12" s="832"/>
      <c r="D12" s="832"/>
      <c r="E12" s="832"/>
      <c r="F12" s="832"/>
      <c r="G12" s="832"/>
      <c r="H12" s="832"/>
      <c r="I12" s="833"/>
      <c r="J12" s="833"/>
      <c r="K12" s="805"/>
      <c r="L12" s="805"/>
      <c r="M12" s="805"/>
      <c r="N12" s="805"/>
      <c r="O12" s="805"/>
      <c r="P12" s="805"/>
      <c r="Q12" s="837"/>
      <c r="R12" s="838"/>
      <c r="S12" s="838"/>
      <c r="T12" s="838"/>
      <c r="U12" s="838"/>
      <c r="V12" s="838"/>
      <c r="W12" s="838"/>
      <c r="X12" s="838"/>
      <c r="Y12" s="838"/>
      <c r="Z12" s="838"/>
      <c r="AA12" s="839"/>
    </row>
    <row r="13" spans="2:60" ht="18" customHeight="1">
      <c r="B13" s="290" t="str">
        <f>IF(C13="","",MAX($B$9:B12)+1)</f>
        <v/>
      </c>
      <c r="C13" s="832"/>
      <c r="D13" s="832"/>
      <c r="E13" s="832"/>
      <c r="F13" s="832"/>
      <c r="G13" s="832"/>
      <c r="H13" s="832"/>
      <c r="I13" s="833"/>
      <c r="J13" s="833"/>
      <c r="K13" s="805"/>
      <c r="L13" s="805"/>
      <c r="M13" s="805"/>
      <c r="N13" s="805"/>
      <c r="O13" s="805"/>
      <c r="P13" s="805"/>
      <c r="Q13" s="837"/>
      <c r="R13" s="838"/>
      <c r="S13" s="838"/>
      <c r="T13" s="838"/>
      <c r="U13" s="838"/>
      <c r="V13" s="838"/>
      <c r="W13" s="838"/>
      <c r="X13" s="838"/>
      <c r="Y13" s="838"/>
      <c r="Z13" s="838"/>
      <c r="AA13" s="839"/>
    </row>
    <row r="14" spans="2:60" ht="18" customHeight="1">
      <c r="B14" s="290" t="str">
        <f>IF(C14="","",MAX($B$9:B13)+1)</f>
        <v/>
      </c>
      <c r="C14" s="832"/>
      <c r="D14" s="832"/>
      <c r="E14" s="832"/>
      <c r="F14" s="832"/>
      <c r="G14" s="832"/>
      <c r="H14" s="832"/>
      <c r="I14" s="833"/>
      <c r="J14" s="833"/>
      <c r="K14" s="805"/>
      <c r="L14" s="805"/>
      <c r="M14" s="805"/>
      <c r="N14" s="805"/>
      <c r="O14" s="805"/>
      <c r="P14" s="805"/>
      <c r="Q14" s="837"/>
      <c r="R14" s="838"/>
      <c r="S14" s="838"/>
      <c r="T14" s="838"/>
      <c r="U14" s="838"/>
      <c r="V14" s="838"/>
      <c r="W14" s="838"/>
      <c r="X14" s="838"/>
      <c r="Y14" s="838"/>
      <c r="Z14" s="838"/>
      <c r="AA14" s="839"/>
    </row>
    <row r="15" spans="2:60" ht="18" customHeight="1">
      <c r="B15" s="290" t="str">
        <f>IF(C15="","",MAX($B$9:B14)+1)</f>
        <v/>
      </c>
      <c r="C15" s="832"/>
      <c r="D15" s="832"/>
      <c r="E15" s="832"/>
      <c r="F15" s="832"/>
      <c r="G15" s="832"/>
      <c r="H15" s="832"/>
      <c r="I15" s="833"/>
      <c r="J15" s="833"/>
      <c r="K15" s="805"/>
      <c r="L15" s="805"/>
      <c r="M15" s="805"/>
      <c r="N15" s="805"/>
      <c r="O15" s="805"/>
      <c r="P15" s="805"/>
      <c r="Q15" s="837"/>
      <c r="R15" s="838"/>
      <c r="S15" s="838"/>
      <c r="T15" s="838"/>
      <c r="U15" s="838"/>
      <c r="V15" s="838"/>
      <c r="W15" s="838"/>
      <c r="X15" s="838"/>
      <c r="Y15" s="838"/>
      <c r="Z15" s="838"/>
      <c r="AA15" s="839"/>
    </row>
    <row r="16" spans="2:60" ht="18" customHeight="1">
      <c r="B16" s="290" t="str">
        <f>IF(C16="","",MAX($B$9:B15)+1)</f>
        <v/>
      </c>
      <c r="C16" s="832"/>
      <c r="D16" s="832"/>
      <c r="E16" s="832"/>
      <c r="F16" s="832"/>
      <c r="G16" s="832"/>
      <c r="H16" s="832"/>
      <c r="I16" s="833"/>
      <c r="J16" s="833"/>
      <c r="K16" s="805"/>
      <c r="L16" s="805"/>
      <c r="M16" s="805"/>
      <c r="N16" s="805"/>
      <c r="O16" s="805"/>
      <c r="P16" s="805"/>
      <c r="Q16" s="837"/>
      <c r="R16" s="838"/>
      <c r="S16" s="838"/>
      <c r="T16" s="838"/>
      <c r="U16" s="838"/>
      <c r="V16" s="838"/>
      <c r="W16" s="838"/>
      <c r="X16" s="838"/>
      <c r="Y16" s="838"/>
      <c r="Z16" s="838"/>
      <c r="AA16" s="839"/>
    </row>
    <row r="17" spans="2:27" ht="18" customHeight="1">
      <c r="B17" s="290" t="str">
        <f>IF(C17="","",MAX($B$9:B16)+1)</f>
        <v/>
      </c>
      <c r="C17" s="832"/>
      <c r="D17" s="832"/>
      <c r="E17" s="832"/>
      <c r="F17" s="832"/>
      <c r="G17" s="832"/>
      <c r="H17" s="832"/>
      <c r="I17" s="833"/>
      <c r="J17" s="833"/>
      <c r="K17" s="805"/>
      <c r="L17" s="805"/>
      <c r="M17" s="805"/>
      <c r="N17" s="805"/>
      <c r="O17" s="805"/>
      <c r="P17" s="805"/>
      <c r="Q17" s="837"/>
      <c r="R17" s="838"/>
      <c r="S17" s="838"/>
      <c r="T17" s="838"/>
      <c r="U17" s="838"/>
      <c r="V17" s="838"/>
      <c r="W17" s="838"/>
      <c r="X17" s="838"/>
      <c r="Y17" s="838"/>
      <c r="Z17" s="838"/>
      <c r="AA17" s="839"/>
    </row>
    <row r="18" spans="2:27" ht="18" customHeight="1">
      <c r="B18" s="290" t="str">
        <f>IF(C18="","",MAX($B$9:B17)+1)</f>
        <v/>
      </c>
      <c r="C18" s="832"/>
      <c r="D18" s="832"/>
      <c r="E18" s="832"/>
      <c r="F18" s="832"/>
      <c r="G18" s="832"/>
      <c r="H18" s="832"/>
      <c r="I18" s="833"/>
      <c r="J18" s="833"/>
      <c r="K18" s="805"/>
      <c r="L18" s="805"/>
      <c r="M18" s="805"/>
      <c r="N18" s="805"/>
      <c r="O18" s="805"/>
      <c r="P18" s="805"/>
      <c r="Q18" s="837"/>
      <c r="R18" s="838"/>
      <c r="S18" s="838"/>
      <c r="T18" s="838"/>
      <c r="U18" s="838"/>
      <c r="V18" s="838"/>
      <c r="W18" s="838"/>
      <c r="X18" s="838"/>
      <c r="Y18" s="838"/>
      <c r="Z18" s="838"/>
      <c r="AA18" s="839"/>
    </row>
    <row r="19" spans="2:27" ht="18" customHeight="1">
      <c r="B19" s="290" t="str">
        <f>IF(C19="","",MAX($B$9:B18)+1)</f>
        <v/>
      </c>
      <c r="C19" s="832"/>
      <c r="D19" s="832"/>
      <c r="E19" s="832"/>
      <c r="F19" s="832"/>
      <c r="G19" s="832"/>
      <c r="H19" s="832"/>
      <c r="I19" s="833"/>
      <c r="J19" s="833"/>
      <c r="K19" s="805"/>
      <c r="L19" s="805"/>
      <c r="M19" s="805"/>
      <c r="N19" s="805"/>
      <c r="O19" s="805"/>
      <c r="P19" s="805"/>
      <c r="Q19" s="837"/>
      <c r="R19" s="838"/>
      <c r="S19" s="838"/>
      <c r="T19" s="838"/>
      <c r="U19" s="838"/>
      <c r="V19" s="838"/>
      <c r="W19" s="838"/>
      <c r="X19" s="838"/>
      <c r="Y19" s="838"/>
      <c r="Z19" s="838"/>
      <c r="AA19" s="839"/>
    </row>
    <row r="20" spans="2:27" ht="18" customHeight="1">
      <c r="B20" s="290" t="str">
        <f>IF(C20="","",MAX($B$9:B19)+1)</f>
        <v/>
      </c>
      <c r="C20" s="832"/>
      <c r="D20" s="832"/>
      <c r="E20" s="832"/>
      <c r="F20" s="832"/>
      <c r="G20" s="832"/>
      <c r="H20" s="832"/>
      <c r="I20" s="833"/>
      <c r="J20" s="833"/>
      <c r="K20" s="805"/>
      <c r="L20" s="805"/>
      <c r="M20" s="805"/>
      <c r="N20" s="805"/>
      <c r="O20" s="805"/>
      <c r="P20" s="805"/>
      <c r="Q20" s="837"/>
      <c r="R20" s="838"/>
      <c r="S20" s="838"/>
      <c r="T20" s="838"/>
      <c r="U20" s="838"/>
      <c r="V20" s="838"/>
      <c r="W20" s="838"/>
      <c r="X20" s="838"/>
      <c r="Y20" s="838"/>
      <c r="Z20" s="838"/>
      <c r="AA20" s="839"/>
    </row>
    <row r="21" spans="2:27" ht="18" customHeight="1">
      <c r="B21" s="290" t="str">
        <f>IF(C21="","",MAX($B$9:B20)+1)</f>
        <v/>
      </c>
      <c r="C21" s="832"/>
      <c r="D21" s="832"/>
      <c r="E21" s="832"/>
      <c r="F21" s="832"/>
      <c r="G21" s="832"/>
      <c r="H21" s="832"/>
      <c r="I21" s="833"/>
      <c r="J21" s="833"/>
      <c r="K21" s="805"/>
      <c r="L21" s="805"/>
      <c r="M21" s="805"/>
      <c r="N21" s="805"/>
      <c r="O21" s="805"/>
      <c r="P21" s="805"/>
      <c r="Q21" s="837"/>
      <c r="R21" s="838"/>
      <c r="S21" s="838"/>
      <c r="T21" s="838"/>
      <c r="U21" s="838"/>
      <c r="V21" s="838"/>
      <c r="W21" s="838"/>
      <c r="X21" s="838"/>
      <c r="Y21" s="838"/>
      <c r="Z21" s="838"/>
      <c r="AA21" s="839"/>
    </row>
    <row r="22" spans="2:27" ht="18" customHeight="1">
      <c r="B22" s="290" t="str">
        <f>IF(C22="","",MAX($B$9:B21)+1)</f>
        <v/>
      </c>
      <c r="C22" s="832"/>
      <c r="D22" s="832"/>
      <c r="E22" s="832"/>
      <c r="F22" s="832"/>
      <c r="G22" s="832"/>
      <c r="H22" s="832"/>
      <c r="I22" s="833"/>
      <c r="J22" s="833"/>
      <c r="K22" s="805"/>
      <c r="L22" s="805"/>
      <c r="M22" s="805"/>
      <c r="N22" s="805"/>
      <c r="O22" s="805"/>
      <c r="P22" s="805"/>
      <c r="Q22" s="837"/>
      <c r="R22" s="838"/>
      <c r="S22" s="838"/>
      <c r="T22" s="838"/>
      <c r="U22" s="838"/>
      <c r="V22" s="838"/>
      <c r="W22" s="838"/>
      <c r="X22" s="838"/>
      <c r="Y22" s="838"/>
      <c r="Z22" s="838"/>
      <c r="AA22" s="839"/>
    </row>
    <row r="23" spans="2:27" ht="18" customHeight="1">
      <c r="B23" s="290" t="str">
        <f>IF(C23="","",MAX($B$9:B22)+1)</f>
        <v/>
      </c>
      <c r="C23" s="832"/>
      <c r="D23" s="832"/>
      <c r="E23" s="832"/>
      <c r="F23" s="832"/>
      <c r="G23" s="832"/>
      <c r="H23" s="832"/>
      <c r="I23" s="833"/>
      <c r="J23" s="833"/>
      <c r="K23" s="805"/>
      <c r="L23" s="805"/>
      <c r="M23" s="805"/>
      <c r="N23" s="805"/>
      <c r="O23" s="805"/>
      <c r="P23" s="805"/>
      <c r="Q23" s="837"/>
      <c r="R23" s="838"/>
      <c r="S23" s="838"/>
      <c r="T23" s="838"/>
      <c r="U23" s="838"/>
      <c r="V23" s="838"/>
      <c r="W23" s="838"/>
      <c r="X23" s="838"/>
      <c r="Y23" s="838"/>
      <c r="Z23" s="838"/>
      <c r="AA23" s="839"/>
    </row>
    <row r="24" spans="2:27" ht="18" customHeight="1">
      <c r="B24" s="290" t="str">
        <f>IF(C24="","",MAX($B$9:B23)+1)</f>
        <v/>
      </c>
      <c r="C24" s="832"/>
      <c r="D24" s="832"/>
      <c r="E24" s="832"/>
      <c r="F24" s="832"/>
      <c r="G24" s="832"/>
      <c r="H24" s="832"/>
      <c r="I24" s="833"/>
      <c r="J24" s="833"/>
      <c r="K24" s="805"/>
      <c r="L24" s="805"/>
      <c r="M24" s="805"/>
      <c r="N24" s="805"/>
      <c r="O24" s="805"/>
      <c r="P24" s="805"/>
      <c r="Q24" s="837"/>
      <c r="R24" s="838"/>
      <c r="S24" s="838"/>
      <c r="T24" s="838"/>
      <c r="U24" s="838"/>
      <c r="V24" s="838"/>
      <c r="W24" s="838"/>
      <c r="X24" s="838"/>
      <c r="Y24" s="838"/>
      <c r="Z24" s="838"/>
      <c r="AA24" s="839"/>
    </row>
    <row r="25" spans="2:27" ht="18" customHeight="1">
      <c r="B25" s="290" t="str">
        <f>IF(C25="","",MAX($B$9:B24)+1)</f>
        <v/>
      </c>
      <c r="C25" s="832"/>
      <c r="D25" s="832"/>
      <c r="E25" s="832"/>
      <c r="F25" s="832"/>
      <c r="G25" s="832"/>
      <c r="H25" s="832"/>
      <c r="I25" s="833"/>
      <c r="J25" s="833"/>
      <c r="K25" s="805"/>
      <c r="L25" s="805"/>
      <c r="M25" s="805"/>
      <c r="N25" s="805"/>
      <c r="O25" s="805"/>
      <c r="P25" s="805"/>
      <c r="Q25" s="837"/>
      <c r="R25" s="838"/>
      <c r="S25" s="838"/>
      <c r="T25" s="838"/>
      <c r="U25" s="838"/>
      <c r="V25" s="838"/>
      <c r="W25" s="838"/>
      <c r="X25" s="838"/>
      <c r="Y25" s="838"/>
      <c r="Z25" s="838"/>
      <c r="AA25" s="839"/>
    </row>
    <row r="26" spans="2:27" ht="18" customHeight="1">
      <c r="B26" s="290" t="str">
        <f>IF(C26="","",MAX($B$9:B25)+1)</f>
        <v/>
      </c>
      <c r="C26" s="832"/>
      <c r="D26" s="832"/>
      <c r="E26" s="832"/>
      <c r="F26" s="832"/>
      <c r="G26" s="832"/>
      <c r="H26" s="832"/>
      <c r="I26" s="833"/>
      <c r="J26" s="833"/>
      <c r="K26" s="805"/>
      <c r="L26" s="805"/>
      <c r="M26" s="805"/>
      <c r="N26" s="805"/>
      <c r="O26" s="805"/>
      <c r="P26" s="805"/>
      <c r="Q26" s="837"/>
      <c r="R26" s="838"/>
      <c r="S26" s="838"/>
      <c r="T26" s="838"/>
      <c r="U26" s="838"/>
      <c r="V26" s="838"/>
      <c r="W26" s="838"/>
      <c r="X26" s="838"/>
      <c r="Y26" s="838"/>
      <c r="Z26" s="838"/>
      <c r="AA26" s="839"/>
    </row>
    <row r="27" spans="2:27" ht="18" customHeight="1">
      <c r="B27" s="290" t="str">
        <f>IF(C27="","",MAX($B$9:B26)+1)</f>
        <v/>
      </c>
      <c r="C27" s="832"/>
      <c r="D27" s="832"/>
      <c r="E27" s="832"/>
      <c r="F27" s="832"/>
      <c r="G27" s="832"/>
      <c r="H27" s="832"/>
      <c r="I27" s="833"/>
      <c r="J27" s="833"/>
      <c r="K27" s="805"/>
      <c r="L27" s="805"/>
      <c r="M27" s="805"/>
      <c r="N27" s="805"/>
      <c r="O27" s="805"/>
      <c r="P27" s="805"/>
      <c r="Q27" s="837"/>
      <c r="R27" s="838"/>
      <c r="S27" s="838"/>
      <c r="T27" s="838"/>
      <c r="U27" s="838"/>
      <c r="V27" s="838"/>
      <c r="W27" s="838"/>
      <c r="X27" s="838"/>
      <c r="Y27" s="838"/>
      <c r="Z27" s="838"/>
      <c r="AA27" s="839"/>
    </row>
    <row r="28" spans="2:27" ht="18" customHeight="1">
      <c r="B28" s="290" t="str">
        <f>IF(C28="","",MAX($B$9:B27)+1)</f>
        <v/>
      </c>
      <c r="C28" s="832"/>
      <c r="D28" s="832"/>
      <c r="E28" s="832"/>
      <c r="F28" s="832"/>
      <c r="G28" s="832"/>
      <c r="H28" s="832"/>
      <c r="I28" s="833"/>
      <c r="J28" s="833"/>
      <c r="K28" s="805"/>
      <c r="L28" s="805"/>
      <c r="M28" s="805"/>
      <c r="N28" s="805"/>
      <c r="O28" s="805"/>
      <c r="P28" s="805"/>
      <c r="Q28" s="837"/>
      <c r="R28" s="838"/>
      <c r="S28" s="838"/>
      <c r="T28" s="838"/>
      <c r="U28" s="838"/>
      <c r="V28" s="838"/>
      <c r="W28" s="838"/>
      <c r="X28" s="838"/>
      <c r="Y28" s="838"/>
      <c r="Z28" s="838"/>
      <c r="AA28" s="839"/>
    </row>
    <row r="29" spans="2:27" ht="18" customHeight="1">
      <c r="B29" s="290" t="str">
        <f>IF(C29="","",MAX($B$9:B28)+1)</f>
        <v/>
      </c>
      <c r="C29" s="832"/>
      <c r="D29" s="832"/>
      <c r="E29" s="832"/>
      <c r="F29" s="832"/>
      <c r="G29" s="832"/>
      <c r="H29" s="832"/>
      <c r="I29" s="833"/>
      <c r="J29" s="833"/>
      <c r="K29" s="805"/>
      <c r="L29" s="805"/>
      <c r="M29" s="805"/>
      <c r="N29" s="805"/>
      <c r="O29" s="805"/>
      <c r="P29" s="805"/>
      <c r="Q29" s="837"/>
      <c r="R29" s="838"/>
      <c r="S29" s="838"/>
      <c r="T29" s="838"/>
      <c r="U29" s="838"/>
      <c r="V29" s="838"/>
      <c r="W29" s="838"/>
      <c r="X29" s="838"/>
      <c r="Y29" s="838"/>
      <c r="Z29" s="838"/>
      <c r="AA29" s="839"/>
    </row>
    <row r="30" spans="2:27" ht="18" customHeight="1">
      <c r="B30" s="290" t="str">
        <f>IF(C30="","",MAX($B$9:B29)+1)</f>
        <v/>
      </c>
      <c r="C30" s="832"/>
      <c r="D30" s="832"/>
      <c r="E30" s="832"/>
      <c r="F30" s="832"/>
      <c r="G30" s="832"/>
      <c r="H30" s="832"/>
      <c r="I30" s="833"/>
      <c r="J30" s="833"/>
      <c r="K30" s="805"/>
      <c r="L30" s="805"/>
      <c r="M30" s="805"/>
      <c r="N30" s="805"/>
      <c r="O30" s="805"/>
      <c r="P30" s="805"/>
      <c r="Q30" s="837"/>
      <c r="R30" s="838"/>
      <c r="S30" s="838"/>
      <c r="T30" s="838"/>
      <c r="U30" s="838"/>
      <c r="V30" s="838"/>
      <c r="W30" s="838"/>
      <c r="X30" s="838"/>
      <c r="Y30" s="838"/>
      <c r="Z30" s="838"/>
      <c r="AA30" s="839"/>
    </row>
    <row r="31" spans="2:27" ht="18" customHeight="1">
      <c r="B31" s="290" t="str">
        <f>IF(C31="","",MAX($B$9:B30)+1)</f>
        <v/>
      </c>
      <c r="C31" s="832"/>
      <c r="D31" s="832"/>
      <c r="E31" s="832"/>
      <c r="F31" s="832"/>
      <c r="G31" s="832"/>
      <c r="H31" s="832"/>
      <c r="I31" s="833"/>
      <c r="J31" s="833"/>
      <c r="K31" s="805"/>
      <c r="L31" s="805"/>
      <c r="M31" s="805"/>
      <c r="N31" s="805"/>
      <c r="O31" s="805"/>
      <c r="P31" s="805"/>
      <c r="Q31" s="837"/>
      <c r="R31" s="838"/>
      <c r="S31" s="838"/>
      <c r="T31" s="838"/>
      <c r="U31" s="838"/>
      <c r="V31" s="838"/>
      <c r="W31" s="838"/>
      <c r="X31" s="838"/>
      <c r="Y31" s="838"/>
      <c r="Z31" s="838"/>
      <c r="AA31" s="839"/>
    </row>
    <row r="32" spans="2:27" ht="18" customHeight="1">
      <c r="B32" s="290" t="str">
        <f>IF(C32="","",MAX($B$9:B31)+1)</f>
        <v/>
      </c>
      <c r="C32" s="832"/>
      <c r="D32" s="832"/>
      <c r="E32" s="832"/>
      <c r="F32" s="832"/>
      <c r="G32" s="832"/>
      <c r="H32" s="832"/>
      <c r="I32" s="833"/>
      <c r="J32" s="833"/>
      <c r="K32" s="805"/>
      <c r="L32" s="805"/>
      <c r="M32" s="805"/>
      <c r="N32" s="805"/>
      <c r="O32" s="805"/>
      <c r="P32" s="805"/>
      <c r="Q32" s="837"/>
      <c r="R32" s="838"/>
      <c r="S32" s="838"/>
      <c r="T32" s="838"/>
      <c r="U32" s="838"/>
      <c r="V32" s="838"/>
      <c r="W32" s="838"/>
      <c r="X32" s="838"/>
      <c r="Y32" s="838"/>
      <c r="Z32" s="838"/>
      <c r="AA32" s="839"/>
    </row>
    <row r="33" spans="2:27" ht="18" customHeight="1">
      <c r="B33" s="290" t="str">
        <f>IF(C33="","",MAX($B$9:B32)+1)</f>
        <v/>
      </c>
      <c r="C33" s="832"/>
      <c r="D33" s="832"/>
      <c r="E33" s="832"/>
      <c r="F33" s="832"/>
      <c r="G33" s="832"/>
      <c r="H33" s="832"/>
      <c r="I33" s="833"/>
      <c r="J33" s="833"/>
      <c r="K33" s="805"/>
      <c r="L33" s="805"/>
      <c r="M33" s="805"/>
      <c r="N33" s="805"/>
      <c r="O33" s="805"/>
      <c r="P33" s="805"/>
      <c r="Q33" s="837"/>
      <c r="R33" s="838"/>
      <c r="S33" s="838"/>
      <c r="T33" s="838"/>
      <c r="U33" s="838"/>
      <c r="V33" s="838"/>
      <c r="W33" s="838"/>
      <c r="X33" s="838"/>
      <c r="Y33" s="838"/>
      <c r="Z33" s="838"/>
      <c r="AA33" s="839"/>
    </row>
    <row r="34" spans="2:27" ht="18" customHeight="1">
      <c r="B34" s="290" t="str">
        <f>IF(C34="","",MAX($B$9:B33)+1)</f>
        <v/>
      </c>
      <c r="C34" s="832"/>
      <c r="D34" s="832"/>
      <c r="E34" s="832"/>
      <c r="F34" s="832"/>
      <c r="G34" s="832"/>
      <c r="H34" s="832"/>
      <c r="I34" s="833"/>
      <c r="J34" s="833"/>
      <c r="K34" s="805"/>
      <c r="L34" s="805"/>
      <c r="M34" s="805"/>
      <c r="N34" s="805"/>
      <c r="O34" s="805"/>
      <c r="P34" s="805"/>
      <c r="Q34" s="837"/>
      <c r="R34" s="838"/>
      <c r="S34" s="838"/>
      <c r="T34" s="838"/>
      <c r="U34" s="838"/>
      <c r="V34" s="838"/>
      <c r="W34" s="838"/>
      <c r="X34" s="838"/>
      <c r="Y34" s="838"/>
      <c r="Z34" s="838"/>
      <c r="AA34" s="839"/>
    </row>
    <row r="35" spans="2:27" ht="18" customHeight="1">
      <c r="B35" s="290" t="str">
        <f>IF(C35="","",MAX($B$9:B34)+1)</f>
        <v/>
      </c>
      <c r="C35" s="832"/>
      <c r="D35" s="832"/>
      <c r="E35" s="832"/>
      <c r="F35" s="832"/>
      <c r="G35" s="832"/>
      <c r="H35" s="832"/>
      <c r="I35" s="833"/>
      <c r="J35" s="833"/>
      <c r="K35" s="805"/>
      <c r="L35" s="805"/>
      <c r="M35" s="805"/>
      <c r="N35" s="805"/>
      <c r="O35" s="805"/>
      <c r="P35" s="805"/>
      <c r="Q35" s="837"/>
      <c r="R35" s="838"/>
      <c r="S35" s="838"/>
      <c r="T35" s="838"/>
      <c r="U35" s="838"/>
      <c r="V35" s="838"/>
      <c r="W35" s="838"/>
      <c r="X35" s="838"/>
      <c r="Y35" s="838"/>
      <c r="Z35" s="838"/>
      <c r="AA35" s="839"/>
    </row>
    <row r="36" spans="2:27" ht="18" customHeight="1">
      <c r="B36" s="290" t="str">
        <f>IF(C36="","",MAX($B$9:B35)+1)</f>
        <v/>
      </c>
      <c r="C36" s="832"/>
      <c r="D36" s="832"/>
      <c r="E36" s="832"/>
      <c r="F36" s="832"/>
      <c r="G36" s="832"/>
      <c r="H36" s="832"/>
      <c r="I36" s="833"/>
      <c r="J36" s="833"/>
      <c r="K36" s="805"/>
      <c r="L36" s="805"/>
      <c r="M36" s="805"/>
      <c r="N36" s="805"/>
      <c r="O36" s="805"/>
      <c r="P36" s="805"/>
      <c r="Q36" s="837"/>
      <c r="R36" s="838"/>
      <c r="S36" s="838"/>
      <c r="T36" s="838"/>
      <c r="U36" s="838"/>
      <c r="V36" s="838"/>
      <c r="W36" s="838"/>
      <c r="X36" s="838"/>
      <c r="Y36" s="838"/>
      <c r="Z36" s="838"/>
      <c r="AA36" s="839"/>
    </row>
    <row r="37" spans="2:27" ht="18" customHeight="1">
      <c r="B37" s="290" t="str">
        <f>IF(C37="","",MAX($B$9:B36)+1)</f>
        <v/>
      </c>
      <c r="C37" s="832"/>
      <c r="D37" s="832"/>
      <c r="E37" s="832"/>
      <c r="F37" s="832"/>
      <c r="G37" s="832"/>
      <c r="H37" s="832"/>
      <c r="I37" s="833"/>
      <c r="J37" s="833"/>
      <c r="K37" s="805"/>
      <c r="L37" s="805"/>
      <c r="M37" s="805"/>
      <c r="N37" s="805"/>
      <c r="O37" s="805"/>
      <c r="P37" s="805"/>
      <c r="Q37" s="837"/>
      <c r="R37" s="838"/>
      <c r="S37" s="838"/>
      <c r="T37" s="838"/>
      <c r="U37" s="838"/>
      <c r="V37" s="838"/>
      <c r="W37" s="838"/>
      <c r="X37" s="838"/>
      <c r="Y37" s="838"/>
      <c r="Z37" s="838"/>
      <c r="AA37" s="839"/>
    </row>
    <row r="38" spans="2:27" ht="18" customHeight="1">
      <c r="B38" s="290" t="str">
        <f>IF(C38="","",MAX($B$9:B37)+1)</f>
        <v/>
      </c>
      <c r="C38" s="832"/>
      <c r="D38" s="832"/>
      <c r="E38" s="832"/>
      <c r="F38" s="832"/>
      <c r="G38" s="832"/>
      <c r="H38" s="832"/>
      <c r="I38" s="833"/>
      <c r="J38" s="833"/>
      <c r="K38" s="805"/>
      <c r="L38" s="805"/>
      <c r="M38" s="805"/>
      <c r="N38" s="805"/>
      <c r="O38" s="805"/>
      <c r="P38" s="805"/>
      <c r="Q38" s="837"/>
      <c r="R38" s="838"/>
      <c r="S38" s="838"/>
      <c r="T38" s="838"/>
      <c r="U38" s="838"/>
      <c r="V38" s="838"/>
      <c r="W38" s="838"/>
      <c r="X38" s="838"/>
      <c r="Y38" s="838"/>
      <c r="Z38" s="838"/>
      <c r="AA38" s="839"/>
    </row>
    <row r="39" spans="2:27" ht="18" customHeight="1">
      <c r="B39" s="290" t="str">
        <f>IF(C39="","",MAX($B$9:B38)+1)</f>
        <v/>
      </c>
      <c r="C39" s="832"/>
      <c r="D39" s="832"/>
      <c r="E39" s="832"/>
      <c r="F39" s="832"/>
      <c r="G39" s="832"/>
      <c r="H39" s="832"/>
      <c r="I39" s="833"/>
      <c r="J39" s="833"/>
      <c r="K39" s="805"/>
      <c r="L39" s="805"/>
      <c r="M39" s="805"/>
      <c r="N39" s="805"/>
      <c r="O39" s="805"/>
      <c r="P39" s="805"/>
      <c r="Q39" s="837"/>
      <c r="R39" s="838"/>
      <c r="S39" s="838"/>
      <c r="T39" s="838"/>
      <c r="U39" s="838"/>
      <c r="V39" s="838"/>
      <c r="W39" s="838"/>
      <c r="X39" s="838"/>
      <c r="Y39" s="838"/>
      <c r="Z39" s="838"/>
      <c r="AA39" s="839"/>
    </row>
    <row r="40" spans="2:27" ht="18" hidden="1" customHeight="1">
      <c r="B40" s="290" t="str">
        <f>IF(C40="","",MAX($B$9:B39)+1)</f>
        <v/>
      </c>
      <c r="C40" s="832"/>
      <c r="D40" s="832"/>
      <c r="E40" s="832"/>
      <c r="F40" s="832"/>
      <c r="G40" s="832"/>
      <c r="H40" s="832"/>
      <c r="I40" s="833"/>
      <c r="J40" s="833"/>
      <c r="K40" s="805"/>
      <c r="L40" s="805"/>
      <c r="M40" s="805"/>
      <c r="N40" s="805"/>
      <c r="O40" s="805"/>
      <c r="P40" s="805"/>
      <c r="Q40" s="837"/>
      <c r="R40" s="838"/>
      <c r="S40" s="838"/>
      <c r="T40" s="838"/>
      <c r="U40" s="838"/>
      <c r="V40" s="838"/>
      <c r="W40" s="838"/>
      <c r="X40" s="838"/>
      <c r="Y40" s="838"/>
      <c r="Z40" s="838"/>
      <c r="AA40" s="839"/>
    </row>
    <row r="41" spans="2:27" ht="18" hidden="1" customHeight="1">
      <c r="B41" s="290" t="str">
        <f>IF(C41="","",MAX($B$9:B40)+1)</f>
        <v/>
      </c>
      <c r="C41" s="832"/>
      <c r="D41" s="832"/>
      <c r="E41" s="832"/>
      <c r="F41" s="832"/>
      <c r="G41" s="832"/>
      <c r="H41" s="832"/>
      <c r="I41" s="833"/>
      <c r="J41" s="833"/>
      <c r="K41" s="805"/>
      <c r="L41" s="805"/>
      <c r="M41" s="805"/>
      <c r="N41" s="805"/>
      <c r="O41" s="805"/>
      <c r="P41" s="805"/>
      <c r="Q41" s="837"/>
      <c r="R41" s="838"/>
      <c r="S41" s="838"/>
      <c r="T41" s="838"/>
      <c r="U41" s="838"/>
      <c r="V41" s="838"/>
      <c r="W41" s="838"/>
      <c r="X41" s="838"/>
      <c r="Y41" s="838"/>
      <c r="Z41" s="838"/>
      <c r="AA41" s="839"/>
    </row>
    <row r="42" spans="2:27" ht="18" hidden="1" customHeight="1">
      <c r="B42" s="290" t="str">
        <f>IF(C42="","",MAX($B$9:B41)+1)</f>
        <v/>
      </c>
      <c r="C42" s="832"/>
      <c r="D42" s="832"/>
      <c r="E42" s="832"/>
      <c r="F42" s="832"/>
      <c r="G42" s="832"/>
      <c r="H42" s="832"/>
      <c r="I42" s="833"/>
      <c r="J42" s="833"/>
      <c r="K42" s="805"/>
      <c r="L42" s="805"/>
      <c r="M42" s="805"/>
      <c r="N42" s="805"/>
      <c r="O42" s="805"/>
      <c r="P42" s="805"/>
      <c r="Q42" s="837"/>
      <c r="R42" s="838"/>
      <c r="S42" s="838"/>
      <c r="T42" s="838"/>
      <c r="U42" s="838"/>
      <c r="V42" s="838"/>
      <c r="W42" s="838"/>
      <c r="X42" s="838"/>
      <c r="Y42" s="838"/>
      <c r="Z42" s="838"/>
      <c r="AA42" s="839"/>
    </row>
    <row r="43" spans="2:27" ht="18" hidden="1" customHeight="1">
      <c r="B43" s="290" t="str">
        <f>IF(C43="","",MAX($B$9:B42)+1)</f>
        <v/>
      </c>
      <c r="C43" s="832"/>
      <c r="D43" s="832"/>
      <c r="E43" s="832"/>
      <c r="F43" s="832"/>
      <c r="G43" s="832"/>
      <c r="H43" s="832"/>
      <c r="I43" s="833"/>
      <c r="J43" s="833"/>
      <c r="K43" s="805"/>
      <c r="L43" s="805"/>
      <c r="M43" s="805"/>
      <c r="N43" s="805"/>
      <c r="O43" s="805"/>
      <c r="P43" s="805"/>
      <c r="Q43" s="837"/>
      <c r="R43" s="838"/>
      <c r="S43" s="838"/>
      <c r="T43" s="838"/>
      <c r="U43" s="838"/>
      <c r="V43" s="838"/>
      <c r="W43" s="838"/>
      <c r="X43" s="838"/>
      <c r="Y43" s="838"/>
      <c r="Z43" s="838"/>
      <c r="AA43" s="839"/>
    </row>
    <row r="44" spans="2:27" ht="18" hidden="1" customHeight="1">
      <c r="B44" s="290" t="str">
        <f>IF(C44="","",MAX($B$9:B43)+1)</f>
        <v/>
      </c>
      <c r="C44" s="832"/>
      <c r="D44" s="832"/>
      <c r="E44" s="832"/>
      <c r="F44" s="832"/>
      <c r="G44" s="832"/>
      <c r="H44" s="832"/>
      <c r="I44" s="833"/>
      <c r="J44" s="833"/>
      <c r="K44" s="805"/>
      <c r="L44" s="805"/>
      <c r="M44" s="805"/>
      <c r="N44" s="805"/>
      <c r="O44" s="805"/>
      <c r="P44" s="805"/>
      <c r="Q44" s="837"/>
      <c r="R44" s="838"/>
      <c r="S44" s="838"/>
      <c r="T44" s="838"/>
      <c r="U44" s="838"/>
      <c r="V44" s="838"/>
      <c r="W44" s="838"/>
      <c r="X44" s="838"/>
      <c r="Y44" s="838"/>
      <c r="Z44" s="838"/>
      <c r="AA44" s="839"/>
    </row>
    <row r="45" spans="2:27" ht="18" hidden="1" customHeight="1">
      <c r="B45" s="290" t="str">
        <f>IF(C45="","",MAX($B$9:B44)+1)</f>
        <v/>
      </c>
      <c r="C45" s="832"/>
      <c r="D45" s="832"/>
      <c r="E45" s="832"/>
      <c r="F45" s="832"/>
      <c r="G45" s="832"/>
      <c r="H45" s="832"/>
      <c r="I45" s="833"/>
      <c r="J45" s="833"/>
      <c r="K45" s="805"/>
      <c r="L45" s="805"/>
      <c r="M45" s="805"/>
      <c r="N45" s="805"/>
      <c r="O45" s="805"/>
      <c r="P45" s="805"/>
      <c r="Q45" s="837"/>
      <c r="R45" s="838"/>
      <c r="S45" s="838"/>
      <c r="T45" s="838"/>
      <c r="U45" s="838"/>
      <c r="V45" s="838"/>
      <c r="W45" s="838"/>
      <c r="X45" s="838"/>
      <c r="Y45" s="838"/>
      <c r="Z45" s="838"/>
      <c r="AA45" s="839"/>
    </row>
    <row r="46" spans="2:27" ht="18" hidden="1" customHeight="1">
      <c r="B46" s="290" t="str">
        <f>IF(C46="","",MAX($B$9:B45)+1)</f>
        <v/>
      </c>
      <c r="C46" s="832"/>
      <c r="D46" s="832"/>
      <c r="E46" s="832"/>
      <c r="F46" s="832"/>
      <c r="G46" s="832"/>
      <c r="H46" s="832"/>
      <c r="I46" s="833"/>
      <c r="J46" s="833"/>
      <c r="K46" s="805"/>
      <c r="L46" s="805"/>
      <c r="M46" s="805"/>
      <c r="N46" s="805"/>
      <c r="O46" s="805"/>
      <c r="P46" s="805"/>
      <c r="Q46" s="837"/>
      <c r="R46" s="838"/>
      <c r="S46" s="838"/>
      <c r="T46" s="838"/>
      <c r="U46" s="838"/>
      <c r="V46" s="838"/>
      <c r="W46" s="838"/>
      <c r="X46" s="838"/>
      <c r="Y46" s="838"/>
      <c r="Z46" s="838"/>
      <c r="AA46" s="839"/>
    </row>
    <row r="47" spans="2:27" ht="18" hidden="1" customHeight="1">
      <c r="B47" s="290" t="str">
        <f>IF(C47="","",MAX($B$9:B46)+1)</f>
        <v/>
      </c>
      <c r="C47" s="832"/>
      <c r="D47" s="832"/>
      <c r="E47" s="832"/>
      <c r="F47" s="832"/>
      <c r="G47" s="832"/>
      <c r="H47" s="832"/>
      <c r="I47" s="833"/>
      <c r="J47" s="833"/>
      <c r="K47" s="805"/>
      <c r="L47" s="805"/>
      <c r="M47" s="805"/>
      <c r="N47" s="805"/>
      <c r="O47" s="805"/>
      <c r="P47" s="805"/>
      <c r="Q47" s="837"/>
      <c r="R47" s="838"/>
      <c r="S47" s="838"/>
      <c r="T47" s="838"/>
      <c r="U47" s="838"/>
      <c r="V47" s="838"/>
      <c r="W47" s="838"/>
      <c r="X47" s="838"/>
      <c r="Y47" s="838"/>
      <c r="Z47" s="838"/>
      <c r="AA47" s="839"/>
    </row>
    <row r="48" spans="2:27" ht="18" hidden="1" customHeight="1">
      <c r="B48" s="290" t="str">
        <f>IF(C48="","",MAX($B$9:B47)+1)</f>
        <v/>
      </c>
      <c r="C48" s="832"/>
      <c r="D48" s="832"/>
      <c r="E48" s="832"/>
      <c r="F48" s="832"/>
      <c r="G48" s="832"/>
      <c r="H48" s="832"/>
      <c r="I48" s="833"/>
      <c r="J48" s="833"/>
      <c r="K48" s="805"/>
      <c r="L48" s="805"/>
      <c r="M48" s="805"/>
      <c r="N48" s="805"/>
      <c r="O48" s="805"/>
      <c r="P48" s="805"/>
      <c r="Q48" s="837"/>
      <c r="R48" s="838"/>
      <c r="S48" s="838"/>
      <c r="T48" s="838"/>
      <c r="U48" s="838"/>
      <c r="V48" s="838"/>
      <c r="W48" s="838"/>
      <c r="X48" s="838"/>
      <c r="Y48" s="838"/>
      <c r="Z48" s="838"/>
      <c r="AA48" s="839"/>
    </row>
    <row r="49" spans="2:27" ht="18" hidden="1" customHeight="1">
      <c r="B49" s="290" t="str">
        <f>IF(C49="","",MAX($B$9:B48)+1)</f>
        <v/>
      </c>
      <c r="C49" s="832"/>
      <c r="D49" s="832"/>
      <c r="E49" s="832"/>
      <c r="F49" s="832"/>
      <c r="G49" s="832"/>
      <c r="H49" s="832"/>
      <c r="I49" s="833"/>
      <c r="J49" s="833"/>
      <c r="K49" s="805"/>
      <c r="L49" s="805"/>
      <c r="M49" s="805"/>
      <c r="N49" s="805"/>
      <c r="O49" s="805"/>
      <c r="P49" s="805"/>
      <c r="Q49" s="837"/>
      <c r="R49" s="838"/>
      <c r="S49" s="838"/>
      <c r="T49" s="838"/>
      <c r="U49" s="838"/>
      <c r="V49" s="838"/>
      <c r="W49" s="838"/>
      <c r="X49" s="838"/>
      <c r="Y49" s="838"/>
      <c r="Z49" s="838"/>
      <c r="AA49" s="839"/>
    </row>
    <row r="50" spans="2:27" ht="18" hidden="1" customHeight="1">
      <c r="B50" s="290" t="str">
        <f>IF(C50="","",MAX($B$9:B49)+1)</f>
        <v/>
      </c>
      <c r="C50" s="832"/>
      <c r="D50" s="832"/>
      <c r="E50" s="832"/>
      <c r="F50" s="832"/>
      <c r="G50" s="832"/>
      <c r="H50" s="832"/>
      <c r="I50" s="833"/>
      <c r="J50" s="833"/>
      <c r="K50" s="805"/>
      <c r="L50" s="805"/>
      <c r="M50" s="805"/>
      <c r="N50" s="805"/>
      <c r="O50" s="805"/>
      <c r="P50" s="805"/>
      <c r="Q50" s="837"/>
      <c r="R50" s="838"/>
      <c r="S50" s="838"/>
      <c r="T50" s="838"/>
      <c r="U50" s="838"/>
      <c r="V50" s="838"/>
      <c r="W50" s="838"/>
      <c r="X50" s="838"/>
      <c r="Y50" s="838"/>
      <c r="Z50" s="838"/>
      <c r="AA50" s="839"/>
    </row>
    <row r="51" spans="2:27" ht="18" hidden="1" customHeight="1">
      <c r="B51" s="290" t="str">
        <f>IF(C51="","",MAX($B$9:B50)+1)</f>
        <v/>
      </c>
      <c r="C51" s="832"/>
      <c r="D51" s="832"/>
      <c r="E51" s="832"/>
      <c r="F51" s="832"/>
      <c r="G51" s="832"/>
      <c r="H51" s="832"/>
      <c r="I51" s="833"/>
      <c r="J51" s="833"/>
      <c r="K51" s="805"/>
      <c r="L51" s="805"/>
      <c r="M51" s="805"/>
      <c r="N51" s="805"/>
      <c r="O51" s="805"/>
      <c r="P51" s="805"/>
      <c r="Q51" s="837"/>
      <c r="R51" s="838"/>
      <c r="S51" s="838"/>
      <c r="T51" s="838"/>
      <c r="U51" s="838"/>
      <c r="V51" s="838"/>
      <c r="W51" s="838"/>
      <c r="X51" s="838"/>
      <c r="Y51" s="838"/>
      <c r="Z51" s="838"/>
      <c r="AA51" s="839"/>
    </row>
    <row r="52" spans="2:27" ht="18" hidden="1" customHeight="1">
      <c r="B52" s="290" t="str">
        <f>IF(C52="","",MAX($B$9:B51)+1)</f>
        <v/>
      </c>
      <c r="C52" s="832"/>
      <c r="D52" s="832"/>
      <c r="E52" s="832"/>
      <c r="F52" s="832"/>
      <c r="G52" s="832"/>
      <c r="H52" s="832"/>
      <c r="I52" s="833"/>
      <c r="J52" s="833"/>
      <c r="K52" s="805"/>
      <c r="L52" s="805"/>
      <c r="M52" s="805"/>
      <c r="N52" s="805"/>
      <c r="O52" s="805"/>
      <c r="P52" s="805"/>
      <c r="Q52" s="837"/>
      <c r="R52" s="838"/>
      <c r="S52" s="838"/>
      <c r="T52" s="838"/>
      <c r="U52" s="838"/>
      <c r="V52" s="838"/>
      <c r="W52" s="838"/>
      <c r="X52" s="838"/>
      <c r="Y52" s="838"/>
      <c r="Z52" s="838"/>
      <c r="AA52" s="839"/>
    </row>
    <row r="53" spans="2:27" ht="18" hidden="1" customHeight="1">
      <c r="B53" s="290" t="str">
        <f>IF(C53="","",MAX($B$9:B52)+1)</f>
        <v/>
      </c>
      <c r="C53" s="832"/>
      <c r="D53" s="832"/>
      <c r="E53" s="832"/>
      <c r="F53" s="832"/>
      <c r="G53" s="832"/>
      <c r="H53" s="832"/>
      <c r="I53" s="833"/>
      <c r="J53" s="833"/>
      <c r="K53" s="805"/>
      <c r="L53" s="805"/>
      <c r="M53" s="805"/>
      <c r="N53" s="805"/>
      <c r="O53" s="805"/>
      <c r="P53" s="805"/>
      <c r="Q53" s="837"/>
      <c r="R53" s="838"/>
      <c r="S53" s="838"/>
      <c r="T53" s="838"/>
      <c r="U53" s="838"/>
      <c r="V53" s="838"/>
      <c r="W53" s="838"/>
      <c r="X53" s="838"/>
      <c r="Y53" s="838"/>
      <c r="Z53" s="838"/>
      <c r="AA53" s="839"/>
    </row>
    <row r="54" spans="2:27" ht="18" hidden="1" customHeight="1">
      <c r="B54" s="290" t="str">
        <f>IF(C54="","",MAX($B$9:B53)+1)</f>
        <v/>
      </c>
      <c r="C54" s="832"/>
      <c r="D54" s="832"/>
      <c r="E54" s="832"/>
      <c r="F54" s="832"/>
      <c r="G54" s="832"/>
      <c r="H54" s="832"/>
      <c r="I54" s="833"/>
      <c r="J54" s="833"/>
      <c r="K54" s="805"/>
      <c r="L54" s="805"/>
      <c r="M54" s="805"/>
      <c r="N54" s="805"/>
      <c r="O54" s="805"/>
      <c r="P54" s="805"/>
      <c r="Q54" s="837"/>
      <c r="R54" s="838"/>
      <c r="S54" s="838"/>
      <c r="T54" s="838"/>
      <c r="U54" s="838"/>
      <c r="V54" s="838"/>
      <c r="W54" s="838"/>
      <c r="X54" s="838"/>
      <c r="Y54" s="838"/>
      <c r="Z54" s="838"/>
      <c r="AA54" s="839"/>
    </row>
    <row r="55" spans="2:27" ht="18" hidden="1" customHeight="1">
      <c r="B55" s="290" t="str">
        <f>IF(C55="","",MAX($B$9:B54)+1)</f>
        <v/>
      </c>
      <c r="C55" s="832"/>
      <c r="D55" s="832"/>
      <c r="E55" s="832"/>
      <c r="F55" s="832"/>
      <c r="G55" s="832"/>
      <c r="H55" s="832"/>
      <c r="I55" s="833"/>
      <c r="J55" s="833"/>
      <c r="K55" s="805"/>
      <c r="L55" s="805"/>
      <c r="M55" s="805"/>
      <c r="N55" s="805"/>
      <c r="O55" s="805"/>
      <c r="P55" s="805"/>
      <c r="Q55" s="837"/>
      <c r="R55" s="838"/>
      <c r="S55" s="838"/>
      <c r="T55" s="838"/>
      <c r="U55" s="838"/>
      <c r="V55" s="838"/>
      <c r="W55" s="838"/>
      <c r="X55" s="838"/>
      <c r="Y55" s="838"/>
      <c r="Z55" s="838"/>
      <c r="AA55" s="839"/>
    </row>
    <row r="56" spans="2:27" ht="18" hidden="1" customHeight="1">
      <c r="B56" s="290" t="str">
        <f>IF(C56="","",MAX($B$9:B55)+1)</f>
        <v/>
      </c>
      <c r="C56" s="832"/>
      <c r="D56" s="832"/>
      <c r="E56" s="832"/>
      <c r="F56" s="832"/>
      <c r="G56" s="832"/>
      <c r="H56" s="832"/>
      <c r="I56" s="833"/>
      <c r="J56" s="833"/>
      <c r="K56" s="805"/>
      <c r="L56" s="805"/>
      <c r="M56" s="805"/>
      <c r="N56" s="805"/>
      <c r="O56" s="805"/>
      <c r="P56" s="805"/>
      <c r="Q56" s="837"/>
      <c r="R56" s="838"/>
      <c r="S56" s="838"/>
      <c r="T56" s="838"/>
      <c r="U56" s="838"/>
      <c r="V56" s="838"/>
      <c r="W56" s="838"/>
      <c r="X56" s="838"/>
      <c r="Y56" s="838"/>
      <c r="Z56" s="838"/>
      <c r="AA56" s="839"/>
    </row>
    <row r="57" spans="2:27" ht="18" hidden="1" customHeight="1">
      <c r="B57" s="290" t="str">
        <f>IF(C57="","",MAX($B$9:B56)+1)</f>
        <v/>
      </c>
      <c r="C57" s="832"/>
      <c r="D57" s="832"/>
      <c r="E57" s="832"/>
      <c r="F57" s="832"/>
      <c r="G57" s="832"/>
      <c r="H57" s="832"/>
      <c r="I57" s="833"/>
      <c r="J57" s="833"/>
      <c r="K57" s="805"/>
      <c r="L57" s="805"/>
      <c r="M57" s="805"/>
      <c r="N57" s="805"/>
      <c r="O57" s="805"/>
      <c r="P57" s="805"/>
      <c r="Q57" s="837"/>
      <c r="R57" s="838"/>
      <c r="S57" s="838"/>
      <c r="T57" s="838"/>
      <c r="U57" s="838"/>
      <c r="V57" s="838"/>
      <c r="W57" s="838"/>
      <c r="X57" s="838"/>
      <c r="Y57" s="838"/>
      <c r="Z57" s="838"/>
      <c r="AA57" s="839"/>
    </row>
    <row r="58" spans="2:27" ht="18" hidden="1" customHeight="1">
      <c r="B58" s="290" t="str">
        <f>IF(C58="","",MAX($B$9:B57)+1)</f>
        <v/>
      </c>
      <c r="C58" s="832"/>
      <c r="D58" s="832"/>
      <c r="E58" s="832"/>
      <c r="F58" s="832"/>
      <c r="G58" s="832"/>
      <c r="H58" s="832"/>
      <c r="I58" s="833"/>
      <c r="J58" s="833"/>
      <c r="K58" s="805"/>
      <c r="L58" s="805"/>
      <c r="M58" s="805"/>
      <c r="N58" s="805"/>
      <c r="O58" s="805"/>
      <c r="P58" s="805"/>
      <c r="Q58" s="837"/>
      <c r="R58" s="838"/>
      <c r="S58" s="838"/>
      <c r="T58" s="838"/>
      <c r="U58" s="838"/>
      <c r="V58" s="838"/>
      <c r="W58" s="838"/>
      <c r="X58" s="838"/>
      <c r="Y58" s="838"/>
      <c r="Z58" s="838"/>
      <c r="AA58" s="839"/>
    </row>
    <row r="59" spans="2:27" ht="18" hidden="1" customHeight="1">
      <c r="B59" s="290" t="str">
        <f>IF(C59="","",MAX($B$9:B58)+1)</f>
        <v/>
      </c>
      <c r="C59" s="832"/>
      <c r="D59" s="832"/>
      <c r="E59" s="832"/>
      <c r="F59" s="832"/>
      <c r="G59" s="832"/>
      <c r="H59" s="832"/>
      <c r="I59" s="833"/>
      <c r="J59" s="833"/>
      <c r="K59" s="805"/>
      <c r="L59" s="805"/>
      <c r="M59" s="805"/>
      <c r="N59" s="805"/>
      <c r="O59" s="805"/>
      <c r="P59" s="805"/>
      <c r="Q59" s="837"/>
      <c r="R59" s="838"/>
      <c r="S59" s="838"/>
      <c r="T59" s="838"/>
      <c r="U59" s="838"/>
      <c r="V59" s="838"/>
      <c r="W59" s="838"/>
      <c r="X59" s="838"/>
      <c r="Y59" s="838"/>
      <c r="Z59" s="838"/>
      <c r="AA59" s="839"/>
    </row>
    <row r="60" spans="2:27" ht="18" hidden="1" customHeight="1">
      <c r="B60" s="290" t="str">
        <f>IF(C60="","",MAX($B$9:B59)+1)</f>
        <v/>
      </c>
      <c r="C60" s="832"/>
      <c r="D60" s="832"/>
      <c r="E60" s="832"/>
      <c r="F60" s="832"/>
      <c r="G60" s="832"/>
      <c r="H60" s="832"/>
      <c r="I60" s="833"/>
      <c r="J60" s="833"/>
      <c r="K60" s="805"/>
      <c r="L60" s="805"/>
      <c r="M60" s="805"/>
      <c r="N60" s="805"/>
      <c r="O60" s="805"/>
      <c r="P60" s="805"/>
      <c r="Q60" s="837"/>
      <c r="R60" s="838"/>
      <c r="S60" s="838"/>
      <c r="T60" s="838"/>
      <c r="U60" s="838"/>
      <c r="V60" s="838"/>
      <c r="W60" s="838"/>
      <c r="X60" s="838"/>
      <c r="Y60" s="838"/>
      <c r="Z60" s="838"/>
      <c r="AA60" s="839"/>
    </row>
    <row r="61" spans="2:27" ht="18" hidden="1" customHeight="1">
      <c r="B61" s="290" t="str">
        <f>IF(C61="","",MAX($B$9:B60)+1)</f>
        <v/>
      </c>
      <c r="C61" s="832"/>
      <c r="D61" s="832"/>
      <c r="E61" s="832"/>
      <c r="F61" s="832"/>
      <c r="G61" s="832"/>
      <c r="H61" s="832"/>
      <c r="I61" s="833"/>
      <c r="J61" s="833"/>
      <c r="K61" s="805"/>
      <c r="L61" s="805"/>
      <c r="M61" s="805"/>
      <c r="N61" s="805"/>
      <c r="O61" s="805"/>
      <c r="P61" s="805"/>
      <c r="Q61" s="837"/>
      <c r="R61" s="838"/>
      <c r="S61" s="838"/>
      <c r="T61" s="838"/>
      <c r="U61" s="838"/>
      <c r="V61" s="838"/>
      <c r="W61" s="838"/>
      <c r="X61" s="838"/>
      <c r="Y61" s="838"/>
      <c r="Z61" s="838"/>
      <c r="AA61" s="839"/>
    </row>
    <row r="62" spans="2:27" ht="18" hidden="1" customHeight="1">
      <c r="B62" s="290" t="str">
        <f>IF(C62="","",MAX($B$9:B61)+1)</f>
        <v/>
      </c>
      <c r="C62" s="832"/>
      <c r="D62" s="832"/>
      <c r="E62" s="832"/>
      <c r="F62" s="832"/>
      <c r="G62" s="832"/>
      <c r="H62" s="832"/>
      <c r="I62" s="833"/>
      <c r="J62" s="833"/>
      <c r="K62" s="805"/>
      <c r="L62" s="805"/>
      <c r="M62" s="805"/>
      <c r="N62" s="805"/>
      <c r="O62" s="805"/>
      <c r="P62" s="805"/>
      <c r="Q62" s="837"/>
      <c r="R62" s="838"/>
      <c r="S62" s="838"/>
      <c r="T62" s="838"/>
      <c r="U62" s="838"/>
      <c r="V62" s="838"/>
      <c r="W62" s="838"/>
      <c r="X62" s="838"/>
      <c r="Y62" s="838"/>
      <c r="Z62" s="838"/>
      <c r="AA62" s="839"/>
    </row>
    <row r="63" spans="2:27" ht="18" hidden="1" customHeight="1">
      <c r="B63" s="290" t="str">
        <f>IF(C63="","",MAX($B$9:B62)+1)</f>
        <v/>
      </c>
      <c r="C63" s="832"/>
      <c r="D63" s="832"/>
      <c r="E63" s="832"/>
      <c r="F63" s="832"/>
      <c r="G63" s="832"/>
      <c r="H63" s="832"/>
      <c r="I63" s="833"/>
      <c r="J63" s="833"/>
      <c r="K63" s="805"/>
      <c r="L63" s="805"/>
      <c r="M63" s="805"/>
      <c r="N63" s="805"/>
      <c r="O63" s="805"/>
      <c r="P63" s="805"/>
      <c r="Q63" s="837"/>
      <c r="R63" s="838"/>
      <c r="S63" s="838"/>
      <c r="T63" s="838"/>
      <c r="U63" s="838"/>
      <c r="V63" s="838"/>
      <c r="W63" s="838"/>
      <c r="X63" s="838"/>
      <c r="Y63" s="838"/>
      <c r="Z63" s="838"/>
      <c r="AA63" s="839"/>
    </row>
    <row r="64" spans="2:27" ht="18" hidden="1" customHeight="1">
      <c r="B64" s="290" t="str">
        <f>IF(C64="","",MAX($B$9:B63)+1)</f>
        <v/>
      </c>
      <c r="C64" s="832"/>
      <c r="D64" s="832"/>
      <c r="E64" s="832"/>
      <c r="F64" s="832"/>
      <c r="G64" s="832"/>
      <c r="H64" s="832"/>
      <c r="I64" s="833"/>
      <c r="J64" s="833"/>
      <c r="K64" s="805"/>
      <c r="L64" s="805"/>
      <c r="M64" s="805"/>
      <c r="N64" s="805"/>
      <c r="O64" s="805"/>
      <c r="P64" s="805"/>
      <c r="Q64" s="837"/>
      <c r="R64" s="838"/>
      <c r="S64" s="838"/>
      <c r="T64" s="838"/>
      <c r="U64" s="838"/>
      <c r="V64" s="838"/>
      <c r="W64" s="838"/>
      <c r="X64" s="838"/>
      <c r="Y64" s="838"/>
      <c r="Z64" s="838"/>
      <c r="AA64" s="839"/>
    </row>
    <row r="65" spans="2:27" ht="18" hidden="1" customHeight="1">
      <c r="B65" s="290" t="str">
        <f>IF(C65="","",MAX($B$9:B64)+1)</f>
        <v/>
      </c>
      <c r="C65" s="832"/>
      <c r="D65" s="832"/>
      <c r="E65" s="832"/>
      <c r="F65" s="832"/>
      <c r="G65" s="832"/>
      <c r="H65" s="832"/>
      <c r="I65" s="833"/>
      <c r="J65" s="833"/>
      <c r="K65" s="805"/>
      <c r="L65" s="805"/>
      <c r="M65" s="805"/>
      <c r="N65" s="805"/>
      <c r="O65" s="805"/>
      <c r="P65" s="805"/>
      <c r="Q65" s="837"/>
      <c r="R65" s="838"/>
      <c r="S65" s="838"/>
      <c r="T65" s="838"/>
      <c r="U65" s="838"/>
      <c r="V65" s="838"/>
      <c r="W65" s="838"/>
      <c r="X65" s="838"/>
      <c r="Y65" s="838"/>
      <c r="Z65" s="838"/>
      <c r="AA65" s="839"/>
    </row>
    <row r="66" spans="2:27" ht="18" hidden="1" customHeight="1">
      <c r="B66" s="290" t="str">
        <f>IF(C66="","",MAX($B$9:B65)+1)</f>
        <v/>
      </c>
      <c r="C66" s="832"/>
      <c r="D66" s="832"/>
      <c r="E66" s="832"/>
      <c r="F66" s="832"/>
      <c r="G66" s="832"/>
      <c r="H66" s="832"/>
      <c r="I66" s="833"/>
      <c r="J66" s="833"/>
      <c r="K66" s="805"/>
      <c r="L66" s="805"/>
      <c r="M66" s="805"/>
      <c r="N66" s="805"/>
      <c r="O66" s="805"/>
      <c r="P66" s="805"/>
      <c r="Q66" s="837"/>
      <c r="R66" s="838"/>
      <c r="S66" s="838"/>
      <c r="T66" s="838"/>
      <c r="U66" s="838"/>
      <c r="V66" s="838"/>
      <c r="W66" s="838"/>
      <c r="X66" s="838"/>
      <c r="Y66" s="838"/>
      <c r="Z66" s="838"/>
      <c r="AA66" s="839"/>
    </row>
    <row r="67" spans="2:27" ht="18" hidden="1" customHeight="1">
      <c r="B67" s="290" t="str">
        <f>IF(C67="","",MAX($B$9:B66)+1)</f>
        <v/>
      </c>
      <c r="C67" s="832"/>
      <c r="D67" s="832"/>
      <c r="E67" s="832"/>
      <c r="F67" s="832"/>
      <c r="G67" s="832"/>
      <c r="H67" s="832"/>
      <c r="I67" s="833"/>
      <c r="J67" s="833"/>
      <c r="K67" s="805"/>
      <c r="L67" s="805"/>
      <c r="M67" s="805"/>
      <c r="N67" s="805"/>
      <c r="O67" s="805"/>
      <c r="P67" s="805"/>
      <c r="Q67" s="837"/>
      <c r="R67" s="838"/>
      <c r="S67" s="838"/>
      <c r="T67" s="838"/>
      <c r="U67" s="838"/>
      <c r="V67" s="838"/>
      <c r="W67" s="838"/>
      <c r="X67" s="838"/>
      <c r="Y67" s="838"/>
      <c r="Z67" s="838"/>
      <c r="AA67" s="839"/>
    </row>
    <row r="68" spans="2:27" ht="18" hidden="1" customHeight="1">
      <c r="B68" s="290" t="str">
        <f>IF(C68="","",MAX($B$9:B67)+1)</f>
        <v/>
      </c>
      <c r="C68" s="832"/>
      <c r="D68" s="832"/>
      <c r="E68" s="832"/>
      <c r="F68" s="832"/>
      <c r="G68" s="832"/>
      <c r="H68" s="832"/>
      <c r="I68" s="833"/>
      <c r="J68" s="833"/>
      <c r="K68" s="805"/>
      <c r="L68" s="805"/>
      <c r="M68" s="805"/>
      <c r="N68" s="805"/>
      <c r="O68" s="805"/>
      <c r="P68" s="805"/>
      <c r="Q68" s="837"/>
      <c r="R68" s="838"/>
      <c r="S68" s="838"/>
      <c r="T68" s="838"/>
      <c r="U68" s="838"/>
      <c r="V68" s="838"/>
      <c r="W68" s="838"/>
      <c r="X68" s="838"/>
      <c r="Y68" s="838"/>
      <c r="Z68" s="838"/>
      <c r="AA68" s="839"/>
    </row>
    <row r="69" spans="2:27" ht="18" hidden="1" customHeight="1">
      <c r="B69" s="290" t="str">
        <f>IF(C69="","",MAX($B$9:B68)+1)</f>
        <v/>
      </c>
      <c r="C69" s="832"/>
      <c r="D69" s="832"/>
      <c r="E69" s="832"/>
      <c r="F69" s="832"/>
      <c r="G69" s="832"/>
      <c r="H69" s="832"/>
      <c r="I69" s="833"/>
      <c r="J69" s="833"/>
      <c r="K69" s="805"/>
      <c r="L69" s="805"/>
      <c r="M69" s="805"/>
      <c r="N69" s="805"/>
      <c r="O69" s="805"/>
      <c r="P69" s="805"/>
      <c r="Q69" s="837"/>
      <c r="R69" s="838"/>
      <c r="S69" s="838"/>
      <c r="T69" s="838"/>
      <c r="U69" s="838"/>
      <c r="V69" s="838"/>
      <c r="W69" s="838"/>
      <c r="X69" s="838"/>
      <c r="Y69" s="838"/>
      <c r="Z69" s="838"/>
      <c r="AA69" s="839"/>
    </row>
  </sheetData>
  <sheetProtection sheet="1" objects="1" scenarios="1" formatRows="0"/>
  <mergeCells count="399">
    <mergeCell ref="C9:H9"/>
    <mergeCell ref="I9:J9"/>
    <mergeCell ref="K9:L9"/>
    <mergeCell ref="M9:N9"/>
    <mergeCell ref="O9:P9"/>
    <mergeCell ref="Q9:AA9"/>
    <mergeCell ref="B1:AA1"/>
    <mergeCell ref="O3:Q3"/>
    <mergeCell ref="B4:F4"/>
    <mergeCell ref="B6:D6"/>
    <mergeCell ref="E6:U6"/>
    <mergeCell ref="B8:H8"/>
    <mergeCell ref="C11:H11"/>
    <mergeCell ref="I11:J11"/>
    <mergeCell ref="K11:L11"/>
    <mergeCell ref="M11:N11"/>
    <mergeCell ref="O11:P11"/>
    <mergeCell ref="Q11:AA11"/>
    <mergeCell ref="C10:H10"/>
    <mergeCell ref="I10:J10"/>
    <mergeCell ref="K10:L10"/>
    <mergeCell ref="M10:N10"/>
    <mergeCell ref="O10:P10"/>
    <mergeCell ref="Q10:AA10"/>
    <mergeCell ref="C13:H13"/>
    <mergeCell ref="I13:J13"/>
    <mergeCell ref="K13:L13"/>
    <mergeCell ref="M13:N13"/>
    <mergeCell ref="O13:P13"/>
    <mergeCell ref="Q13:AA13"/>
    <mergeCell ref="C12:H12"/>
    <mergeCell ref="I12:J12"/>
    <mergeCell ref="K12:L12"/>
    <mergeCell ref="M12:N12"/>
    <mergeCell ref="O12:P12"/>
    <mergeCell ref="Q12:AA12"/>
    <mergeCell ref="C15:H15"/>
    <mergeCell ref="I15:J15"/>
    <mergeCell ref="K15:L15"/>
    <mergeCell ref="M15:N15"/>
    <mergeCell ref="O15:P15"/>
    <mergeCell ref="Q15:AA15"/>
    <mergeCell ref="C14:H14"/>
    <mergeCell ref="I14:J14"/>
    <mergeCell ref="K14:L14"/>
    <mergeCell ref="M14:N14"/>
    <mergeCell ref="O14:P14"/>
    <mergeCell ref="Q14:AA14"/>
    <mergeCell ref="C17:H17"/>
    <mergeCell ref="I17:J17"/>
    <mergeCell ref="K17:L17"/>
    <mergeCell ref="M17:N17"/>
    <mergeCell ref="O17:P17"/>
    <mergeCell ref="Q17:AA17"/>
    <mergeCell ref="C16:H16"/>
    <mergeCell ref="I16:J16"/>
    <mergeCell ref="K16:L16"/>
    <mergeCell ref="M16:N16"/>
    <mergeCell ref="O16:P16"/>
    <mergeCell ref="Q16:AA16"/>
    <mergeCell ref="C19:H19"/>
    <mergeCell ref="I19:J19"/>
    <mergeCell ref="K19:L19"/>
    <mergeCell ref="M19:N19"/>
    <mergeCell ref="O19:P19"/>
    <mergeCell ref="Q19:AA19"/>
    <mergeCell ref="C18:H18"/>
    <mergeCell ref="I18:J18"/>
    <mergeCell ref="K18:L18"/>
    <mergeCell ref="M18:N18"/>
    <mergeCell ref="O18:P18"/>
    <mergeCell ref="Q18:AA18"/>
    <mergeCell ref="C21:H21"/>
    <mergeCell ref="I21:J21"/>
    <mergeCell ref="K21:L21"/>
    <mergeCell ref="M21:N21"/>
    <mergeCell ref="O21:P21"/>
    <mergeCell ref="Q21:AA21"/>
    <mergeCell ref="C20:H20"/>
    <mergeCell ref="I20:J20"/>
    <mergeCell ref="K20:L20"/>
    <mergeCell ref="M20:N20"/>
    <mergeCell ref="O20:P20"/>
    <mergeCell ref="Q20:AA20"/>
    <mergeCell ref="C23:H23"/>
    <mergeCell ref="I23:J23"/>
    <mergeCell ref="K23:L23"/>
    <mergeCell ref="M23:N23"/>
    <mergeCell ref="O23:P23"/>
    <mergeCell ref="Q23:AA23"/>
    <mergeCell ref="C22:H22"/>
    <mergeCell ref="I22:J22"/>
    <mergeCell ref="K22:L22"/>
    <mergeCell ref="M22:N22"/>
    <mergeCell ref="O22:P22"/>
    <mergeCell ref="Q22:AA22"/>
    <mergeCell ref="C25:H25"/>
    <mergeCell ref="I25:J25"/>
    <mergeCell ref="K25:L25"/>
    <mergeCell ref="M25:N25"/>
    <mergeCell ref="O25:P25"/>
    <mergeCell ref="Q25:AA25"/>
    <mergeCell ref="C24:H24"/>
    <mergeCell ref="I24:J24"/>
    <mergeCell ref="K24:L24"/>
    <mergeCell ref="M24:N24"/>
    <mergeCell ref="O24:P24"/>
    <mergeCell ref="Q24:AA24"/>
    <mergeCell ref="C27:H27"/>
    <mergeCell ref="I27:J27"/>
    <mergeCell ref="K27:L27"/>
    <mergeCell ref="M27:N27"/>
    <mergeCell ref="O27:P27"/>
    <mergeCell ref="Q27:AA27"/>
    <mergeCell ref="C26:H26"/>
    <mergeCell ref="I26:J26"/>
    <mergeCell ref="K26:L26"/>
    <mergeCell ref="M26:N26"/>
    <mergeCell ref="O26:P26"/>
    <mergeCell ref="Q26:AA26"/>
    <mergeCell ref="C29:H29"/>
    <mergeCell ref="I29:J29"/>
    <mergeCell ref="K29:L29"/>
    <mergeCell ref="M29:N29"/>
    <mergeCell ref="O29:P29"/>
    <mergeCell ref="Q29:AA29"/>
    <mergeCell ref="C28:H28"/>
    <mergeCell ref="I28:J28"/>
    <mergeCell ref="K28:L28"/>
    <mergeCell ref="M28:N28"/>
    <mergeCell ref="O28:P28"/>
    <mergeCell ref="Q28:AA28"/>
    <mergeCell ref="C31:H31"/>
    <mergeCell ref="I31:J31"/>
    <mergeCell ref="K31:L31"/>
    <mergeCell ref="M31:N31"/>
    <mergeCell ref="O31:P31"/>
    <mergeCell ref="Q31:AA31"/>
    <mergeCell ref="C30:H30"/>
    <mergeCell ref="I30:J30"/>
    <mergeCell ref="K30:L30"/>
    <mergeCell ref="M30:N30"/>
    <mergeCell ref="O30:P30"/>
    <mergeCell ref="Q30:AA30"/>
    <mergeCell ref="C33:H33"/>
    <mergeCell ref="I33:J33"/>
    <mergeCell ref="K33:L33"/>
    <mergeCell ref="M33:N33"/>
    <mergeCell ref="O33:P33"/>
    <mergeCell ref="Q33:AA33"/>
    <mergeCell ref="C32:H32"/>
    <mergeCell ref="I32:J32"/>
    <mergeCell ref="K32:L32"/>
    <mergeCell ref="M32:N32"/>
    <mergeCell ref="O32:P32"/>
    <mergeCell ref="Q32:AA32"/>
    <mergeCell ref="C35:H35"/>
    <mergeCell ref="I35:J35"/>
    <mergeCell ref="K35:L35"/>
    <mergeCell ref="M35:N35"/>
    <mergeCell ref="O35:P35"/>
    <mergeCell ref="Q35:AA35"/>
    <mergeCell ref="C34:H34"/>
    <mergeCell ref="I34:J34"/>
    <mergeCell ref="K34:L34"/>
    <mergeCell ref="M34:N34"/>
    <mergeCell ref="O34:P34"/>
    <mergeCell ref="Q34:AA34"/>
    <mergeCell ref="C37:H37"/>
    <mergeCell ref="I37:J37"/>
    <mergeCell ref="K37:L37"/>
    <mergeCell ref="M37:N37"/>
    <mergeCell ref="O37:P37"/>
    <mergeCell ref="Q37:AA37"/>
    <mergeCell ref="C36:H36"/>
    <mergeCell ref="I36:J36"/>
    <mergeCell ref="K36:L36"/>
    <mergeCell ref="M36:N36"/>
    <mergeCell ref="O36:P36"/>
    <mergeCell ref="Q36:AA36"/>
    <mergeCell ref="C39:H39"/>
    <mergeCell ref="I39:J39"/>
    <mergeCell ref="K39:L39"/>
    <mergeCell ref="M39:N39"/>
    <mergeCell ref="O39:P39"/>
    <mergeCell ref="Q39:AA39"/>
    <mergeCell ref="C38:H38"/>
    <mergeCell ref="I38:J38"/>
    <mergeCell ref="K38:L38"/>
    <mergeCell ref="M38:N38"/>
    <mergeCell ref="O38:P38"/>
    <mergeCell ref="Q38:AA38"/>
    <mergeCell ref="C41:H41"/>
    <mergeCell ref="I41:J41"/>
    <mergeCell ref="K41:L41"/>
    <mergeCell ref="M41:N41"/>
    <mergeCell ref="O41:P41"/>
    <mergeCell ref="Q41:AA41"/>
    <mergeCell ref="C40:H40"/>
    <mergeCell ref="I40:J40"/>
    <mergeCell ref="K40:L40"/>
    <mergeCell ref="M40:N40"/>
    <mergeCell ref="O40:P40"/>
    <mergeCell ref="Q40:AA40"/>
    <mergeCell ref="C63:H63"/>
    <mergeCell ref="I63:J63"/>
    <mergeCell ref="K63:L63"/>
    <mergeCell ref="M63:N63"/>
    <mergeCell ref="O63:P63"/>
    <mergeCell ref="Q63:AA63"/>
    <mergeCell ref="C62:H62"/>
    <mergeCell ref="I62:J62"/>
    <mergeCell ref="K62:L62"/>
    <mergeCell ref="M62:N62"/>
    <mergeCell ref="O62:P62"/>
    <mergeCell ref="Q62:AA62"/>
    <mergeCell ref="C65:H65"/>
    <mergeCell ref="I65:J65"/>
    <mergeCell ref="K65:L65"/>
    <mergeCell ref="M65:N65"/>
    <mergeCell ref="O65:P65"/>
    <mergeCell ref="Q65:AA65"/>
    <mergeCell ref="C64:H64"/>
    <mergeCell ref="I64:J64"/>
    <mergeCell ref="K64:L64"/>
    <mergeCell ref="M64:N64"/>
    <mergeCell ref="O64:P64"/>
    <mergeCell ref="Q64:AA64"/>
    <mergeCell ref="C67:H67"/>
    <mergeCell ref="I67:J67"/>
    <mergeCell ref="K67:L67"/>
    <mergeCell ref="M67:N67"/>
    <mergeCell ref="O67:P67"/>
    <mergeCell ref="Q67:AA67"/>
    <mergeCell ref="C66:H66"/>
    <mergeCell ref="I66:J66"/>
    <mergeCell ref="K66:L66"/>
    <mergeCell ref="M66:N66"/>
    <mergeCell ref="O66:P66"/>
    <mergeCell ref="Q66:AA66"/>
    <mergeCell ref="C69:H69"/>
    <mergeCell ref="I69:J69"/>
    <mergeCell ref="K69:L69"/>
    <mergeCell ref="M69:N69"/>
    <mergeCell ref="O69:P69"/>
    <mergeCell ref="Q69:AA69"/>
    <mergeCell ref="C68:H68"/>
    <mergeCell ref="I68:J68"/>
    <mergeCell ref="K68:L68"/>
    <mergeCell ref="M68:N68"/>
    <mergeCell ref="O68:P68"/>
    <mergeCell ref="Q68:AA68"/>
    <mergeCell ref="Q42:AA42"/>
    <mergeCell ref="C43:H43"/>
    <mergeCell ref="I43:J43"/>
    <mergeCell ref="K43:L43"/>
    <mergeCell ref="M43:N43"/>
    <mergeCell ref="O43:P43"/>
    <mergeCell ref="Q43:AA43"/>
    <mergeCell ref="C42:H42"/>
    <mergeCell ref="I42:J42"/>
    <mergeCell ref="K42:L42"/>
    <mergeCell ref="M42:N42"/>
    <mergeCell ref="O42:P42"/>
    <mergeCell ref="C55:H55"/>
    <mergeCell ref="I55:J55"/>
    <mergeCell ref="K55:L55"/>
    <mergeCell ref="M55:N55"/>
    <mergeCell ref="O55:P55"/>
    <mergeCell ref="Q55:AA55"/>
    <mergeCell ref="C54:H54"/>
    <mergeCell ref="I54:J54"/>
    <mergeCell ref="K54:L54"/>
    <mergeCell ref="M54:N54"/>
    <mergeCell ref="O54:P54"/>
    <mergeCell ref="Q54:AA54"/>
    <mergeCell ref="C57:H57"/>
    <mergeCell ref="I57:J57"/>
    <mergeCell ref="K57:L57"/>
    <mergeCell ref="M57:N57"/>
    <mergeCell ref="O57:P57"/>
    <mergeCell ref="Q57:AA57"/>
    <mergeCell ref="C56:H56"/>
    <mergeCell ref="I56:J56"/>
    <mergeCell ref="K56:L56"/>
    <mergeCell ref="M56:N56"/>
    <mergeCell ref="O56:P56"/>
    <mergeCell ref="Q56:AA56"/>
    <mergeCell ref="C59:H59"/>
    <mergeCell ref="I59:J59"/>
    <mergeCell ref="K59:L59"/>
    <mergeCell ref="M59:N59"/>
    <mergeCell ref="O59:P59"/>
    <mergeCell ref="Q59:AA59"/>
    <mergeCell ref="C58:H58"/>
    <mergeCell ref="I58:J58"/>
    <mergeCell ref="K58:L58"/>
    <mergeCell ref="M58:N58"/>
    <mergeCell ref="O58:P58"/>
    <mergeCell ref="Q58:AA58"/>
    <mergeCell ref="C61:H61"/>
    <mergeCell ref="I61:J61"/>
    <mergeCell ref="K61:L61"/>
    <mergeCell ref="M61:N61"/>
    <mergeCell ref="O61:P61"/>
    <mergeCell ref="Q61:AA61"/>
    <mergeCell ref="C60:H60"/>
    <mergeCell ref="I60:J60"/>
    <mergeCell ref="K60:L60"/>
    <mergeCell ref="M60:N60"/>
    <mergeCell ref="O60:P60"/>
    <mergeCell ref="Q60:AA60"/>
    <mergeCell ref="C45:H45"/>
    <mergeCell ref="I45:J45"/>
    <mergeCell ref="K45:L45"/>
    <mergeCell ref="M45:N45"/>
    <mergeCell ref="O45:P45"/>
    <mergeCell ref="Q45:AA45"/>
    <mergeCell ref="C44:H44"/>
    <mergeCell ref="I44:J44"/>
    <mergeCell ref="K44:L44"/>
    <mergeCell ref="M44:N44"/>
    <mergeCell ref="O44:P44"/>
    <mergeCell ref="Q44:AA44"/>
    <mergeCell ref="C47:H47"/>
    <mergeCell ref="I47:J47"/>
    <mergeCell ref="K47:L47"/>
    <mergeCell ref="M47:N47"/>
    <mergeCell ref="O47:P47"/>
    <mergeCell ref="Q47:AA47"/>
    <mergeCell ref="C46:H46"/>
    <mergeCell ref="I46:J46"/>
    <mergeCell ref="K46:L46"/>
    <mergeCell ref="M46:N46"/>
    <mergeCell ref="O46:P46"/>
    <mergeCell ref="Q46:AA46"/>
    <mergeCell ref="C49:H49"/>
    <mergeCell ref="I49:J49"/>
    <mergeCell ref="K49:L49"/>
    <mergeCell ref="M49:N49"/>
    <mergeCell ref="O49:P49"/>
    <mergeCell ref="Q49:AA49"/>
    <mergeCell ref="C48:H48"/>
    <mergeCell ref="I48:J48"/>
    <mergeCell ref="K48:L48"/>
    <mergeCell ref="M48:N48"/>
    <mergeCell ref="O48:P48"/>
    <mergeCell ref="Q48:AA48"/>
    <mergeCell ref="C51:H51"/>
    <mergeCell ref="I51:J51"/>
    <mergeCell ref="K51:L51"/>
    <mergeCell ref="M51:N51"/>
    <mergeCell ref="O51:P51"/>
    <mergeCell ref="Q51:AA51"/>
    <mergeCell ref="C50:H50"/>
    <mergeCell ref="I50:J50"/>
    <mergeCell ref="K50:L50"/>
    <mergeCell ref="M50:N50"/>
    <mergeCell ref="O50:P50"/>
    <mergeCell ref="Q50:AA50"/>
    <mergeCell ref="C53:H53"/>
    <mergeCell ref="I53:J53"/>
    <mergeCell ref="K53:L53"/>
    <mergeCell ref="M53:N53"/>
    <mergeCell ref="O53:P53"/>
    <mergeCell ref="Q53:AA53"/>
    <mergeCell ref="C52:H52"/>
    <mergeCell ref="I52:J52"/>
    <mergeCell ref="K52:L52"/>
    <mergeCell ref="M52:N52"/>
    <mergeCell ref="O52:P52"/>
    <mergeCell ref="Q52:AA52"/>
    <mergeCell ref="AO3:AO4"/>
    <mergeCell ref="AP3:AX3"/>
    <mergeCell ref="AY3:BD3"/>
    <mergeCell ref="BE3:BH4"/>
    <mergeCell ref="AP4:AR4"/>
    <mergeCell ref="AS4:AU4"/>
    <mergeCell ref="AV4:AX4"/>
    <mergeCell ref="AY4:BA4"/>
    <mergeCell ref="BB4:BD4"/>
    <mergeCell ref="AP7:AR7"/>
    <mergeCell ref="AS7:AU7"/>
    <mergeCell ref="AV7:AX7"/>
    <mergeCell ref="AY7:BA7"/>
    <mergeCell ref="BB7:BD7"/>
    <mergeCell ref="BE7:BH7"/>
    <mergeCell ref="AP5:AR5"/>
    <mergeCell ref="AS5:AU5"/>
    <mergeCell ref="AV5:AX5"/>
    <mergeCell ref="AY5:BA5"/>
    <mergeCell ref="BB5:BD5"/>
    <mergeCell ref="BE5:BH5"/>
    <mergeCell ref="AP6:AR6"/>
    <mergeCell ref="AS6:AU6"/>
    <mergeCell ref="AV6:AX6"/>
    <mergeCell ref="AY6:BA6"/>
    <mergeCell ref="BB6:BD6"/>
    <mergeCell ref="BE6:BH6"/>
  </mergeCells>
  <phoneticPr fontId="7"/>
  <dataValidations count="2">
    <dataValidation type="list" allowBlank="1" showInputMessage="1" showErrorMessage="1" sqref="K10:P69" xr:uid="{036297DA-467A-4DC0-B2D9-71507A569A78}">
      <formula1>"○"</formula1>
    </dataValidation>
    <dataValidation type="list" allowBlank="1" showInputMessage="1" showErrorMessage="1" sqref="I10:J69" xr:uid="{EB198094-15DA-4329-9E06-0E85D14A381C}">
      <formula1>"男,女"</formula1>
    </dataValidation>
  </dataValidations>
  <printOptions horizontalCentered="1" verticalCentered="1"/>
  <pageMargins left="0.43307086614173229" right="0.55118110236220474" top="0.39370078740157483" bottom="0.1968503937007874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21FFD-6CDD-47F8-BC62-CCAEB39A3587}">
  <sheetPr codeName="Sheet10">
    <tabColor theme="0" tint="-0.14999847407452621"/>
    <pageSetUpPr fitToPage="1"/>
  </sheetPr>
  <dimension ref="A1:AX51"/>
  <sheetViews>
    <sheetView showGridLines="0" zoomScale="85" zoomScaleNormal="85" zoomScaleSheetLayoutView="100" workbookViewId="0">
      <selection activeCell="AK15" sqref="AK15"/>
    </sheetView>
  </sheetViews>
  <sheetFormatPr defaultColWidth="0" defaultRowHeight="18.75" zeroHeight="1"/>
  <cols>
    <col min="1" max="1" width="1.25" customWidth="1"/>
    <col min="2" max="9" width="1.625" customWidth="1"/>
    <col min="10" max="10" width="2.25" customWidth="1"/>
    <col min="11" max="11" width="2.625" customWidth="1"/>
    <col min="12" max="12" width="3.75" customWidth="1"/>
    <col min="13" max="13" width="3.25" customWidth="1"/>
    <col min="14" max="14" width="1.625" customWidth="1"/>
    <col min="15" max="15" width="2.625" customWidth="1"/>
    <col min="16" max="16" width="3.5" customWidth="1"/>
    <col min="17" max="17" width="1.125" customWidth="1"/>
    <col min="18" max="18" width="2.875" customWidth="1"/>
    <col min="19" max="19" width="3" customWidth="1"/>
    <col min="20" max="20" width="2.25" customWidth="1"/>
    <col min="21" max="21" width="1.875" customWidth="1"/>
    <col min="22" max="22" width="2.625" customWidth="1"/>
    <col min="23" max="23" width="2.375" customWidth="1"/>
    <col min="24" max="24" width="3.5" customWidth="1"/>
    <col min="25" max="25" width="4" customWidth="1"/>
    <col min="26" max="26" width="1.75" customWidth="1"/>
    <col min="27" max="27" width="3.625" customWidth="1"/>
    <col min="28" max="28" width="3.125" customWidth="1"/>
    <col min="29" max="29" width="1.75" customWidth="1"/>
    <col min="30" max="30" width="2.75" customWidth="1"/>
    <col min="31" max="31" width="3.375" customWidth="1"/>
    <col min="32" max="32" width="1.125" customWidth="1"/>
    <col min="33" max="33" width="2.75" customWidth="1"/>
    <col min="34" max="34" width="3.25" customWidth="1"/>
    <col min="35" max="35" width="2.375" customWidth="1"/>
    <col min="36" max="36" width="1.75" customWidth="1"/>
    <col min="37" max="38" width="2.25" customWidth="1"/>
    <col min="39" max="39" width="2.5" customWidth="1"/>
    <col min="40" max="40" width="3.25" customWidth="1"/>
    <col min="41" max="41" width="1.25" customWidth="1"/>
    <col min="42" max="42" width="2" customWidth="1"/>
    <col min="43" max="43" width="1" customWidth="1"/>
    <col min="44" max="44" width="3.25" customWidth="1"/>
    <col min="45" max="45" width="1.25" customWidth="1"/>
    <col min="46" max="46" width="2.75" customWidth="1"/>
    <col min="47" max="48" width="2.25" customWidth="1"/>
    <col min="49" max="50" width="9" customWidth="1"/>
    <col min="51" max="16384" width="9" hidden="1"/>
  </cols>
  <sheetData>
    <row r="1" spans="2:48" s="2" customFormat="1" ht="6.75" customHeight="1" thickBot="1"/>
    <row r="2" spans="2:48" s="17" customFormat="1" ht="19.5" customHeight="1" thickTop="1">
      <c r="B2" s="203"/>
      <c r="C2" s="204" t="s">
        <v>403</v>
      </c>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5"/>
    </row>
    <row r="3" spans="2:48" s="17" customFormat="1" ht="16.5" customHeight="1">
      <c r="B3" s="310"/>
      <c r="C3" s="311" t="s">
        <v>404</v>
      </c>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2"/>
    </row>
    <row r="4" spans="2:48" s="17" customFormat="1" ht="16.5" customHeight="1" thickBot="1">
      <c r="B4" s="206"/>
      <c r="C4" s="207" t="s">
        <v>405</v>
      </c>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8"/>
    </row>
    <row r="5" spans="2:48" s="1" customFormat="1" ht="22.5" customHeight="1" thickTop="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row>
    <row r="6" spans="2:48" s="1" customFormat="1" ht="22.5" customHeight="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row>
    <row r="7" spans="2:48" s="1" customFormat="1" ht="22.5" customHeight="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row>
    <row r="8" spans="2:48" s="1" customFormat="1" ht="22.5" customHeight="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row>
    <row r="9" spans="2:48" s="2" customFormat="1" ht="13.5">
      <c r="B9" s="209"/>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1"/>
    </row>
    <row r="10" spans="2:48" s="2" customFormat="1" ht="14.25">
      <c r="B10" s="212"/>
      <c r="D10" s="17" t="s">
        <v>338</v>
      </c>
      <c r="E10" s="17"/>
      <c r="F10" s="17"/>
      <c r="G10" s="17"/>
      <c r="H10" s="17"/>
      <c r="I10" s="17"/>
      <c r="AU10" s="213"/>
    </row>
    <row r="11" spans="2:48" s="4" customFormat="1" ht="20.100000000000001" customHeight="1">
      <c r="B11" s="214"/>
      <c r="C11" s="319" t="s">
        <v>1</v>
      </c>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215"/>
      <c r="AV11" s="3"/>
    </row>
    <row r="12" spans="2:48" s="5" customFormat="1" ht="14.25" customHeight="1">
      <c r="B12" s="216"/>
      <c r="AU12" s="217"/>
    </row>
    <row r="13" spans="2:48" s="5" customFormat="1" ht="24.75" customHeight="1">
      <c r="B13" s="216"/>
      <c r="C13" s="320" t="s">
        <v>2</v>
      </c>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941">
        <v>7</v>
      </c>
      <c r="AC13" s="941"/>
      <c r="AD13" s="322" t="s">
        <v>3</v>
      </c>
      <c r="AE13" s="322"/>
      <c r="AF13" s="941">
        <f>IF(AB13="","",2018+AB13)</f>
        <v>2025</v>
      </c>
      <c r="AG13" s="941"/>
      <c r="AH13" s="941"/>
      <c r="AI13" s="2" t="s">
        <v>4</v>
      </c>
      <c r="AJ13" s="9"/>
      <c r="AK13" s="941">
        <v>4</v>
      </c>
      <c r="AL13" s="941"/>
      <c r="AM13" s="10" t="s">
        <v>5</v>
      </c>
      <c r="AN13" s="942">
        <v>25</v>
      </c>
      <c r="AO13" s="942"/>
      <c r="AP13" s="325" t="s">
        <v>6</v>
      </c>
      <c r="AQ13" s="325"/>
      <c r="AU13" s="217"/>
    </row>
    <row r="14" spans="2:48" s="5" customFormat="1" ht="24.75" customHeight="1">
      <c r="B14" s="216"/>
      <c r="D14" s="11"/>
      <c r="E14" s="2"/>
      <c r="F14" s="2"/>
      <c r="G14" s="2"/>
      <c r="Y14" s="6"/>
      <c r="Z14" s="6"/>
      <c r="AA14" s="6"/>
      <c r="AB14" s="8"/>
      <c r="AC14" s="8"/>
      <c r="AD14" s="7"/>
      <c r="AE14" s="7"/>
      <c r="AF14" s="7"/>
      <c r="AG14" s="7"/>
      <c r="AH14" s="7"/>
      <c r="AI14" s="8"/>
      <c r="AJ14" s="8"/>
      <c r="AK14" s="8"/>
      <c r="AL14" s="10"/>
      <c r="AM14" s="10"/>
      <c r="AN14" s="8"/>
      <c r="AO14" s="8"/>
      <c r="AP14" s="10"/>
      <c r="AQ14" s="12"/>
      <c r="AR14" s="12"/>
      <c r="AS14" s="10"/>
      <c r="AT14" s="10"/>
      <c r="AU14" s="217"/>
    </row>
    <row r="15" spans="2:48" s="13" customFormat="1" ht="20.100000000000001" customHeight="1">
      <c r="B15" s="218"/>
      <c r="D15" s="313" t="s">
        <v>7</v>
      </c>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14"/>
      <c r="AU15" s="219"/>
    </row>
    <row r="16" spans="2:48" s="5" customFormat="1" ht="19.5" customHeight="1">
      <c r="B16" s="216"/>
      <c r="AU16" s="217"/>
    </row>
    <row r="17" spans="2:48" s="15" customFormat="1" ht="20.100000000000001" customHeight="1">
      <c r="B17" s="220"/>
      <c r="V17" s="314" t="s">
        <v>8</v>
      </c>
      <c r="W17" s="314"/>
      <c r="X17" s="314"/>
      <c r="Y17" s="314"/>
      <c r="Z17" s="314"/>
      <c r="AA17" s="943" t="s">
        <v>9</v>
      </c>
      <c r="AB17" s="943"/>
      <c r="AC17" s="943"/>
      <c r="AD17" s="943"/>
      <c r="AE17" s="943"/>
      <c r="AF17" s="943"/>
      <c r="AG17" s="943"/>
      <c r="AH17" s="943"/>
      <c r="AI17" s="943"/>
      <c r="AJ17" s="943"/>
      <c r="AK17" s="943"/>
      <c r="AL17" s="943"/>
      <c r="AM17" s="943"/>
      <c r="AN17" s="943"/>
      <c r="AO17" s="943"/>
      <c r="AP17" s="943"/>
      <c r="AQ17" s="943"/>
      <c r="AR17" s="943"/>
      <c r="AS17" s="943"/>
      <c r="AT17" s="943"/>
      <c r="AU17" s="221"/>
      <c r="AV17" s="17"/>
    </row>
    <row r="18" spans="2:48" s="15" customFormat="1" ht="24" customHeight="1">
      <c r="B18" s="220"/>
      <c r="M18" s="16" t="s">
        <v>10</v>
      </c>
      <c r="N18" s="18"/>
      <c r="O18" s="18"/>
      <c r="P18" s="18"/>
      <c r="Q18" s="18"/>
      <c r="R18" s="18"/>
      <c r="S18" s="18"/>
      <c r="V18" s="314" t="s">
        <v>11</v>
      </c>
      <c r="W18" s="314"/>
      <c r="X18" s="314"/>
      <c r="Y18" s="314"/>
      <c r="Z18" s="314"/>
      <c r="AA18" s="912" t="s">
        <v>12</v>
      </c>
      <c r="AB18" s="912"/>
      <c r="AC18" s="912"/>
      <c r="AD18" s="912"/>
      <c r="AE18" s="912"/>
      <c r="AF18" s="912"/>
      <c r="AG18" s="912"/>
      <c r="AH18" s="912"/>
      <c r="AI18" s="912"/>
      <c r="AJ18" s="912"/>
      <c r="AK18" s="912"/>
      <c r="AL18" s="912"/>
      <c r="AM18" s="912"/>
      <c r="AN18" s="912"/>
      <c r="AO18" s="912"/>
      <c r="AP18" s="912"/>
      <c r="AQ18" s="912"/>
      <c r="AR18" s="912"/>
      <c r="AS18" s="912"/>
      <c r="AT18" s="912"/>
      <c r="AU18" s="221"/>
      <c r="AV18" s="17"/>
    </row>
    <row r="19" spans="2:48" s="15" customFormat="1" ht="36" customHeight="1">
      <c r="B19" s="220"/>
      <c r="V19" s="317" t="s">
        <v>13</v>
      </c>
      <c r="W19" s="317"/>
      <c r="X19" s="317"/>
      <c r="Y19" s="317"/>
      <c r="Z19" s="317"/>
      <c r="AA19" s="912" t="s">
        <v>14</v>
      </c>
      <c r="AB19" s="912"/>
      <c r="AC19" s="912"/>
      <c r="AD19" s="912"/>
      <c r="AE19" s="912"/>
      <c r="AF19" s="912"/>
      <c r="AG19" s="912"/>
      <c r="AH19" s="912"/>
      <c r="AI19" s="912"/>
      <c r="AJ19" s="912"/>
      <c r="AK19" s="912"/>
      <c r="AL19" s="912"/>
      <c r="AM19" s="912"/>
      <c r="AN19" s="912"/>
      <c r="AO19" s="912"/>
      <c r="AP19" s="912"/>
      <c r="AQ19" s="912"/>
      <c r="AR19" s="912"/>
      <c r="AS19" s="912"/>
      <c r="AT19" s="912"/>
      <c r="AU19" s="222"/>
      <c r="AV19" s="1"/>
    </row>
    <row r="20" spans="2:48" s="15" customFormat="1" ht="33" customHeight="1">
      <c r="B20" s="220"/>
      <c r="V20" s="326" t="s">
        <v>15</v>
      </c>
      <c r="W20" s="326"/>
      <c r="X20" s="326"/>
      <c r="Y20" s="326"/>
      <c r="Z20" s="326"/>
      <c r="AA20" s="912" t="s">
        <v>16</v>
      </c>
      <c r="AB20" s="912"/>
      <c r="AC20" s="912"/>
      <c r="AD20" s="912"/>
      <c r="AE20" s="912"/>
      <c r="AF20" s="912"/>
      <c r="AG20" s="912"/>
      <c r="AH20" s="912"/>
      <c r="AI20" s="912"/>
      <c r="AJ20" s="912"/>
      <c r="AK20" s="912"/>
      <c r="AL20" s="912"/>
      <c r="AM20" s="912"/>
      <c r="AN20" s="912"/>
      <c r="AO20" s="912"/>
      <c r="AP20" s="912"/>
      <c r="AQ20" s="912"/>
      <c r="AR20" s="912"/>
      <c r="AS20" s="912"/>
      <c r="AT20" s="912"/>
      <c r="AU20" s="221"/>
      <c r="AV20" s="17"/>
    </row>
    <row r="21" spans="2:48" s="5" customFormat="1" ht="27" customHeight="1">
      <c r="B21" s="216"/>
      <c r="V21" s="19"/>
      <c r="W21" s="19"/>
      <c r="X21" s="19"/>
      <c r="Y21" s="19"/>
      <c r="Z21" s="19"/>
      <c r="AA21" s="19"/>
      <c r="AB21" s="20"/>
      <c r="AC21" s="20"/>
      <c r="AD21" s="20"/>
      <c r="AE21" s="20"/>
      <c r="AF21" s="20"/>
      <c r="AG21" s="20"/>
      <c r="AH21" s="20"/>
      <c r="AI21" s="20"/>
      <c r="AJ21" s="20"/>
      <c r="AK21" s="20"/>
      <c r="AL21" s="20"/>
      <c r="AM21" s="20"/>
      <c r="AN21" s="20"/>
      <c r="AO21" s="20"/>
      <c r="AP21" s="20"/>
      <c r="AQ21" s="20"/>
      <c r="AR21" s="20"/>
      <c r="AS21" s="20"/>
      <c r="AT21" s="20"/>
      <c r="AU21" s="221"/>
      <c r="AV21" s="17"/>
    </row>
    <row r="22" spans="2:48" s="15" customFormat="1" ht="19.5" customHeight="1">
      <c r="B22" s="220"/>
      <c r="D22" s="327" t="s">
        <v>17</v>
      </c>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223"/>
    </row>
    <row r="23" spans="2:48" s="15" customFormat="1" ht="33" customHeight="1">
      <c r="B23" s="220"/>
      <c r="C23" s="314" t="s">
        <v>18</v>
      </c>
      <c r="D23" s="314"/>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223"/>
    </row>
    <row r="24" spans="2:48" s="21" customFormat="1" ht="20.100000000000001" customHeight="1">
      <c r="B24" s="224"/>
      <c r="C24" s="328" t="s">
        <v>19</v>
      </c>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8"/>
      <c r="AT24" s="328"/>
      <c r="AU24" s="215"/>
      <c r="AV24" s="3"/>
    </row>
    <row r="25" spans="2:48" s="5" customFormat="1" ht="12" customHeight="1">
      <c r="B25" s="216"/>
      <c r="G25" s="22"/>
      <c r="H25" s="22"/>
      <c r="I25" s="22"/>
      <c r="J25" s="329">
        <f>2018+L26</f>
        <v>2025</v>
      </c>
      <c r="K25" s="329"/>
      <c r="L25" s="329"/>
      <c r="M25" s="22"/>
      <c r="N25" s="330">
        <f>DATE(J25,N26,Q26)</f>
        <v>45797</v>
      </c>
      <c r="O25" s="331"/>
      <c r="P25" s="331"/>
      <c r="Q25" s="331"/>
      <c r="R25" s="331"/>
      <c r="S25" s="331"/>
      <c r="T25" s="22"/>
      <c r="U25" s="22"/>
      <c r="V25" s="22"/>
      <c r="W25" s="22"/>
      <c r="X25" s="22"/>
      <c r="Y25" s="329">
        <f>2018+AA26</f>
        <v>2025</v>
      </c>
      <c r="Z25" s="329"/>
      <c r="AA25" s="329"/>
      <c r="AB25" s="22"/>
      <c r="AC25" s="330">
        <f>DATE(Y25,AC26,AF26)</f>
        <v>45799</v>
      </c>
      <c r="AD25" s="331"/>
      <c r="AE25" s="331"/>
      <c r="AF25" s="331"/>
      <c r="AG25" s="331"/>
      <c r="AH25" s="331"/>
      <c r="AI25" s="22"/>
      <c r="AJ25" s="22"/>
      <c r="AK25" s="155"/>
      <c r="AL25" s="155"/>
      <c r="AM25" s="155"/>
      <c r="AN25" s="155"/>
      <c r="AO25" s="155"/>
      <c r="AP25" s="155"/>
      <c r="AQ25" s="155"/>
      <c r="AR25" s="155"/>
      <c r="AS25" s="155"/>
      <c r="AT25" s="155"/>
      <c r="AU25" s="217"/>
    </row>
    <row r="26" spans="2:48" s="18" customFormat="1" ht="40.5" customHeight="1">
      <c r="B26" s="225"/>
      <c r="C26" s="348" t="s">
        <v>20</v>
      </c>
      <c r="D26" s="349"/>
      <c r="E26" s="349"/>
      <c r="F26" s="349"/>
      <c r="G26" s="349"/>
      <c r="H26" s="349"/>
      <c r="I26" s="350"/>
      <c r="J26" s="351" t="s">
        <v>2</v>
      </c>
      <c r="K26" s="346"/>
      <c r="L26" s="226">
        <v>7</v>
      </c>
      <c r="M26" s="24" t="s">
        <v>21</v>
      </c>
      <c r="N26" s="934">
        <v>5</v>
      </c>
      <c r="O26" s="934"/>
      <c r="P26" s="24" t="s">
        <v>5</v>
      </c>
      <c r="Q26" s="934">
        <v>20</v>
      </c>
      <c r="R26" s="934"/>
      <c r="S26" s="24" t="s">
        <v>22</v>
      </c>
      <c r="T26" s="940">
        <v>10</v>
      </c>
      <c r="U26" s="940"/>
      <c r="V26" s="352" t="s">
        <v>23</v>
      </c>
      <c r="W26" s="352"/>
      <c r="X26" s="352"/>
      <c r="Y26" s="346" t="s">
        <v>2</v>
      </c>
      <c r="Z26" s="346"/>
      <c r="AA26" s="226">
        <v>7</v>
      </c>
      <c r="AB26" s="24" t="s">
        <v>21</v>
      </c>
      <c r="AC26" s="934">
        <v>5</v>
      </c>
      <c r="AD26" s="934"/>
      <c r="AE26" s="24" t="s">
        <v>24</v>
      </c>
      <c r="AF26" s="934">
        <v>22</v>
      </c>
      <c r="AG26" s="934"/>
      <c r="AH26" s="24" t="s">
        <v>22</v>
      </c>
      <c r="AI26" s="940">
        <v>15</v>
      </c>
      <c r="AJ26" s="940"/>
      <c r="AK26" s="346" t="s">
        <v>25</v>
      </c>
      <c r="AL26" s="346"/>
      <c r="AM26" s="346"/>
      <c r="AN26" s="934">
        <f>IF(AF26="","",_xlfn.DAYS(AC25,N25))</f>
        <v>2</v>
      </c>
      <c r="AO26" s="934"/>
      <c r="AP26" s="332" t="s">
        <v>26</v>
      </c>
      <c r="AQ26" s="332"/>
      <c r="AR26" s="934">
        <f>IF(AF26="","",AN26+1)</f>
        <v>3</v>
      </c>
      <c r="AS26" s="934"/>
      <c r="AT26" s="25" t="s">
        <v>22</v>
      </c>
      <c r="AU26" s="227"/>
    </row>
    <row r="27" spans="2:48" s="18" customFormat="1" ht="40.5" customHeight="1">
      <c r="B27" s="225"/>
      <c r="C27" s="334" t="s">
        <v>27</v>
      </c>
      <c r="D27" s="335"/>
      <c r="E27" s="335"/>
      <c r="F27" s="335"/>
      <c r="G27" s="335"/>
      <c r="H27" s="335"/>
      <c r="I27" s="336"/>
      <c r="J27" s="935" t="s">
        <v>339</v>
      </c>
      <c r="K27" s="936"/>
      <c r="L27" s="936"/>
      <c r="M27" s="936"/>
      <c r="N27" s="936"/>
      <c r="O27" s="936"/>
      <c r="P27" s="936"/>
      <c r="Q27" s="936"/>
      <c r="R27" s="936"/>
      <c r="S27" s="936"/>
      <c r="T27" s="936"/>
      <c r="U27" s="936"/>
      <c r="V27" s="936"/>
      <c r="W27" s="936"/>
      <c r="X27" s="936"/>
      <c r="Y27" s="936"/>
      <c r="Z27" s="936"/>
      <c r="AA27" s="936"/>
      <c r="AB27" s="936"/>
      <c r="AC27" s="936"/>
      <c r="AD27" s="936"/>
      <c r="AE27" s="936"/>
      <c r="AF27" s="936"/>
      <c r="AG27" s="936"/>
      <c r="AH27" s="936"/>
      <c r="AI27" s="936"/>
      <c r="AJ27" s="936"/>
      <c r="AK27" s="936"/>
      <c r="AL27" s="936"/>
      <c r="AM27" s="936"/>
      <c r="AN27" s="936"/>
      <c r="AO27" s="936"/>
      <c r="AP27" s="936"/>
      <c r="AQ27" s="936"/>
      <c r="AR27" s="936"/>
      <c r="AS27" s="936"/>
      <c r="AT27" s="937"/>
      <c r="AU27" s="227"/>
    </row>
    <row r="28" spans="2:48" s="18" customFormat="1" ht="20.25" customHeight="1">
      <c r="B28" s="225"/>
      <c r="C28" s="354" t="s">
        <v>28</v>
      </c>
      <c r="D28" s="355"/>
      <c r="E28" s="355"/>
      <c r="F28" s="355"/>
      <c r="G28" s="355"/>
      <c r="H28" s="355"/>
      <c r="I28" s="355"/>
      <c r="J28" s="353" t="s">
        <v>29</v>
      </c>
      <c r="K28" s="353"/>
      <c r="L28" s="353"/>
      <c r="M28" s="353"/>
      <c r="N28" s="353"/>
      <c r="O28" s="938" t="s">
        <v>346</v>
      </c>
      <c r="P28" s="938"/>
      <c r="Q28" s="938"/>
      <c r="R28" s="938"/>
      <c r="S28" s="938"/>
      <c r="T28" s="938"/>
      <c r="U28" s="938"/>
      <c r="V28" s="938"/>
      <c r="W28" s="938"/>
      <c r="X28" s="938"/>
      <c r="Y28" s="938"/>
      <c r="Z28" s="938"/>
      <c r="AA28" s="938"/>
      <c r="AB28" s="938"/>
      <c r="AC28" s="938"/>
      <c r="AD28" s="938"/>
      <c r="AE28" s="938"/>
      <c r="AF28" s="938"/>
      <c r="AG28" s="364" t="s">
        <v>30</v>
      </c>
      <c r="AH28" s="364"/>
      <c r="AI28" s="364"/>
      <c r="AJ28" s="364"/>
      <c r="AK28" s="364"/>
      <c r="AL28" s="925" t="s">
        <v>340</v>
      </c>
      <c r="AM28" s="925"/>
      <c r="AN28" s="925"/>
      <c r="AO28" s="925"/>
      <c r="AP28" s="925"/>
      <c r="AQ28" s="925"/>
      <c r="AR28" s="925"/>
      <c r="AS28" s="925"/>
      <c r="AT28" s="926"/>
      <c r="AU28" s="227"/>
    </row>
    <row r="29" spans="2:48" s="18" customFormat="1" ht="20.25" customHeight="1">
      <c r="B29" s="225"/>
      <c r="C29" s="356"/>
      <c r="D29" s="357"/>
      <c r="E29" s="357"/>
      <c r="F29" s="357"/>
      <c r="G29" s="357"/>
      <c r="H29" s="357"/>
      <c r="I29" s="357"/>
      <c r="J29" s="353"/>
      <c r="K29" s="353"/>
      <c r="L29" s="353"/>
      <c r="M29" s="353"/>
      <c r="N29" s="353"/>
      <c r="O29" s="939"/>
      <c r="P29" s="939"/>
      <c r="Q29" s="939"/>
      <c r="R29" s="939"/>
      <c r="S29" s="939"/>
      <c r="T29" s="939"/>
      <c r="U29" s="939"/>
      <c r="V29" s="939"/>
      <c r="W29" s="939"/>
      <c r="X29" s="939"/>
      <c r="Y29" s="939"/>
      <c r="Z29" s="939"/>
      <c r="AA29" s="939"/>
      <c r="AB29" s="939"/>
      <c r="AC29" s="939"/>
      <c r="AD29" s="939"/>
      <c r="AE29" s="939"/>
      <c r="AF29" s="939"/>
      <c r="AG29" s="364"/>
      <c r="AH29" s="364"/>
      <c r="AI29" s="364"/>
      <c r="AJ29" s="364"/>
      <c r="AK29" s="364"/>
      <c r="AL29" s="907"/>
      <c r="AM29" s="907"/>
      <c r="AN29" s="907"/>
      <c r="AO29" s="907"/>
      <c r="AP29" s="907"/>
      <c r="AQ29" s="907"/>
      <c r="AR29" s="907"/>
      <c r="AS29" s="907"/>
      <c r="AT29" s="908"/>
      <c r="AU29" s="227"/>
    </row>
    <row r="30" spans="2:48" s="18" customFormat="1" ht="15" customHeight="1">
      <c r="B30" s="225"/>
      <c r="C30" s="356"/>
      <c r="D30" s="357"/>
      <c r="E30" s="357"/>
      <c r="F30" s="357"/>
      <c r="G30" s="357"/>
      <c r="H30" s="357"/>
      <c r="I30" s="358"/>
      <c r="J30" s="340" t="s">
        <v>31</v>
      </c>
      <c r="K30" s="341"/>
      <c r="L30" s="341"/>
      <c r="M30" s="341"/>
      <c r="N30" s="342"/>
      <c r="O30" s="924" t="s">
        <v>341</v>
      </c>
      <c r="P30" s="925"/>
      <c r="Q30" s="925"/>
      <c r="R30" s="925"/>
      <c r="S30" s="925"/>
      <c r="T30" s="925"/>
      <c r="U30" s="925"/>
      <c r="V30" s="925"/>
      <c r="W30" s="925"/>
      <c r="X30" s="925"/>
      <c r="Y30" s="926"/>
      <c r="Z30" s="380" t="s">
        <v>32</v>
      </c>
      <c r="AA30" s="381"/>
      <c r="AB30" s="381"/>
      <c r="AC30" s="930" t="str">
        <f>IF(AA17="","",AA17)</f>
        <v>75△-16××</v>
      </c>
      <c r="AD30" s="930"/>
      <c r="AE30" s="930"/>
      <c r="AF30" s="930"/>
      <c r="AG30" s="930"/>
      <c r="AH30" s="930"/>
      <c r="AI30" s="930"/>
      <c r="AJ30" s="930"/>
      <c r="AK30" s="930"/>
      <c r="AL30" s="930"/>
      <c r="AM30" s="930"/>
      <c r="AN30" s="930"/>
      <c r="AO30" s="930"/>
      <c r="AP30" s="930"/>
      <c r="AQ30" s="930"/>
      <c r="AR30" s="930"/>
      <c r="AS30" s="930"/>
      <c r="AT30" s="931"/>
      <c r="AU30" s="227"/>
    </row>
    <row r="31" spans="2:48" s="18" customFormat="1" ht="20.25" customHeight="1">
      <c r="B31" s="225"/>
      <c r="C31" s="356"/>
      <c r="D31" s="357"/>
      <c r="E31" s="357"/>
      <c r="F31" s="357"/>
      <c r="G31" s="357"/>
      <c r="H31" s="357"/>
      <c r="I31" s="358"/>
      <c r="J31" s="343"/>
      <c r="K31" s="344"/>
      <c r="L31" s="344"/>
      <c r="M31" s="344"/>
      <c r="N31" s="345"/>
      <c r="O31" s="927"/>
      <c r="P31" s="928"/>
      <c r="Q31" s="928"/>
      <c r="R31" s="928"/>
      <c r="S31" s="928"/>
      <c r="T31" s="928"/>
      <c r="U31" s="928"/>
      <c r="V31" s="928"/>
      <c r="W31" s="928"/>
      <c r="X31" s="928"/>
      <c r="Y31" s="929"/>
      <c r="Z31" s="384" t="s">
        <v>33</v>
      </c>
      <c r="AA31" s="385"/>
      <c r="AB31" s="385"/>
      <c r="AC31" s="932" t="str">
        <f>IF(AA18="","",AA18)</f>
        <v>山口市阿東嘉年下18△△-×</v>
      </c>
      <c r="AD31" s="932"/>
      <c r="AE31" s="932"/>
      <c r="AF31" s="932"/>
      <c r="AG31" s="932"/>
      <c r="AH31" s="932"/>
      <c r="AI31" s="932"/>
      <c r="AJ31" s="932"/>
      <c r="AK31" s="932"/>
      <c r="AL31" s="932"/>
      <c r="AM31" s="932"/>
      <c r="AN31" s="932"/>
      <c r="AO31" s="932"/>
      <c r="AP31" s="932"/>
      <c r="AQ31" s="932"/>
      <c r="AR31" s="932"/>
      <c r="AS31" s="932"/>
      <c r="AT31" s="933"/>
      <c r="AU31" s="227"/>
    </row>
    <row r="32" spans="2:48" s="18" customFormat="1" ht="15.75" customHeight="1">
      <c r="B32" s="225"/>
      <c r="C32" s="356"/>
      <c r="D32" s="357"/>
      <c r="E32" s="357"/>
      <c r="F32" s="357"/>
      <c r="G32" s="357"/>
      <c r="H32" s="357"/>
      <c r="I32" s="358"/>
      <c r="J32" s="343" t="s">
        <v>34</v>
      </c>
      <c r="K32" s="344"/>
      <c r="L32" s="344"/>
      <c r="M32" s="344"/>
      <c r="N32" s="345"/>
      <c r="O32" s="914" t="s">
        <v>342</v>
      </c>
      <c r="P32" s="904"/>
      <c r="Q32" s="904"/>
      <c r="R32" s="915"/>
      <c r="S32" s="921" t="s">
        <v>344</v>
      </c>
      <c r="T32" s="922"/>
      <c r="U32" s="922"/>
      <c r="V32" s="922"/>
      <c r="W32" s="922"/>
      <c r="X32" s="922"/>
      <c r="Y32" s="923"/>
      <c r="Z32" s="367" t="s">
        <v>35</v>
      </c>
      <c r="AA32" s="368"/>
      <c r="AB32" s="368"/>
      <c r="AC32" s="909" t="s">
        <v>36</v>
      </c>
      <c r="AD32" s="909"/>
      <c r="AE32" s="909"/>
      <c r="AF32" s="909"/>
      <c r="AG32" s="909"/>
      <c r="AH32" s="909"/>
      <c r="AI32" s="909"/>
      <c r="AJ32" s="909"/>
      <c r="AK32" s="909"/>
      <c r="AL32" s="909"/>
      <c r="AM32" s="909"/>
      <c r="AN32" s="909"/>
      <c r="AO32" s="909"/>
      <c r="AP32" s="909"/>
      <c r="AQ32" s="909"/>
      <c r="AR32" s="909"/>
      <c r="AS32" s="909"/>
      <c r="AT32" s="910"/>
      <c r="AU32" s="227"/>
    </row>
    <row r="33" spans="2:47" s="18" customFormat="1" ht="16.5" customHeight="1">
      <c r="B33" s="225"/>
      <c r="C33" s="356"/>
      <c r="D33" s="357"/>
      <c r="E33" s="357"/>
      <c r="F33" s="357"/>
      <c r="G33" s="357"/>
      <c r="H33" s="357"/>
      <c r="I33" s="358"/>
      <c r="J33" s="343" t="s">
        <v>37</v>
      </c>
      <c r="K33" s="344"/>
      <c r="L33" s="344"/>
      <c r="M33" s="344"/>
      <c r="N33" s="345"/>
      <c r="O33" s="916"/>
      <c r="P33" s="917"/>
      <c r="Q33" s="917"/>
      <c r="R33" s="918"/>
      <c r="S33" s="903" t="s">
        <v>343</v>
      </c>
      <c r="T33" s="904"/>
      <c r="U33" s="904"/>
      <c r="V33" s="904"/>
      <c r="W33" s="904"/>
      <c r="X33" s="904"/>
      <c r="Y33" s="905"/>
      <c r="Z33" s="367" t="s">
        <v>38</v>
      </c>
      <c r="AA33" s="368"/>
      <c r="AB33" s="368"/>
      <c r="AC33" s="909" t="s">
        <v>39</v>
      </c>
      <c r="AD33" s="909"/>
      <c r="AE33" s="909"/>
      <c r="AF33" s="909"/>
      <c r="AG33" s="909"/>
      <c r="AH33" s="909"/>
      <c r="AI33" s="909"/>
      <c r="AJ33" s="909"/>
      <c r="AK33" s="909"/>
      <c r="AL33" s="909"/>
      <c r="AM33" s="909"/>
      <c r="AN33" s="909"/>
      <c r="AO33" s="909"/>
      <c r="AP33" s="909"/>
      <c r="AQ33" s="909"/>
      <c r="AR33" s="909"/>
      <c r="AS33" s="909"/>
      <c r="AT33" s="910"/>
      <c r="AU33" s="227"/>
    </row>
    <row r="34" spans="2:47" s="18" customFormat="1" ht="20.25" customHeight="1">
      <c r="B34" s="225"/>
      <c r="C34" s="356"/>
      <c r="D34" s="357"/>
      <c r="E34" s="357"/>
      <c r="F34" s="357"/>
      <c r="G34" s="357"/>
      <c r="H34" s="357"/>
      <c r="I34" s="358"/>
      <c r="J34" s="371"/>
      <c r="K34" s="372"/>
      <c r="L34" s="372"/>
      <c r="M34" s="372"/>
      <c r="N34" s="373"/>
      <c r="O34" s="919"/>
      <c r="P34" s="907"/>
      <c r="Q34" s="907"/>
      <c r="R34" s="920"/>
      <c r="S34" s="906"/>
      <c r="T34" s="907"/>
      <c r="U34" s="907"/>
      <c r="V34" s="907"/>
      <c r="W34" s="907"/>
      <c r="X34" s="907"/>
      <c r="Y34" s="908"/>
      <c r="Z34" s="367" t="s">
        <v>40</v>
      </c>
      <c r="AA34" s="368"/>
      <c r="AB34" s="368"/>
      <c r="AC34" s="911" t="s">
        <v>41</v>
      </c>
      <c r="AD34" s="912"/>
      <c r="AE34" s="912"/>
      <c r="AF34" s="912"/>
      <c r="AG34" s="912"/>
      <c r="AH34" s="912"/>
      <c r="AI34" s="912"/>
      <c r="AJ34" s="912"/>
      <c r="AK34" s="912"/>
      <c r="AL34" s="912"/>
      <c r="AM34" s="912"/>
      <c r="AN34" s="912"/>
      <c r="AO34" s="912"/>
      <c r="AP34" s="912"/>
      <c r="AQ34" s="912"/>
      <c r="AR34" s="912"/>
      <c r="AS34" s="912"/>
      <c r="AT34" s="913"/>
      <c r="AU34" s="227"/>
    </row>
    <row r="35" spans="2:47" s="18" customFormat="1" ht="25.5" customHeight="1">
      <c r="B35" s="225"/>
      <c r="C35" s="356"/>
      <c r="D35" s="357"/>
      <c r="E35" s="357"/>
      <c r="F35" s="357"/>
      <c r="G35" s="357"/>
      <c r="H35" s="357"/>
      <c r="I35" s="358"/>
      <c r="J35" s="340" t="s">
        <v>42</v>
      </c>
      <c r="K35" s="341"/>
      <c r="L35" s="341"/>
      <c r="M35" s="341"/>
      <c r="N35" s="342"/>
      <c r="O35" s="411" t="s">
        <v>43</v>
      </c>
      <c r="P35" s="411"/>
      <c r="Q35" s="411"/>
      <c r="R35" s="411"/>
      <c r="S35" s="411"/>
      <c r="T35" s="411"/>
      <c r="U35" s="411"/>
      <c r="V35" s="411"/>
      <c r="W35" s="411"/>
      <c r="X35" s="411"/>
      <c r="Y35" s="411"/>
      <c r="Z35" s="411"/>
      <c r="AA35" s="411"/>
      <c r="AB35" s="411"/>
      <c r="AC35" s="406" t="s">
        <v>44</v>
      </c>
      <c r="AD35" s="412"/>
      <c r="AE35" s="412"/>
      <c r="AF35" s="412"/>
      <c r="AG35" s="412"/>
      <c r="AH35" s="412"/>
      <c r="AI35" s="412"/>
      <c r="AJ35" s="412"/>
      <c r="AK35" s="412"/>
      <c r="AL35" s="412"/>
      <c r="AM35" s="412"/>
      <c r="AN35" s="412"/>
      <c r="AO35" s="407"/>
      <c r="AP35" s="413" t="s">
        <v>45</v>
      </c>
      <c r="AQ35" s="341"/>
      <c r="AR35" s="341"/>
      <c r="AS35" s="341"/>
      <c r="AT35" s="342"/>
      <c r="AU35" s="227"/>
    </row>
    <row r="36" spans="2:47" s="18" customFormat="1" ht="21.75" customHeight="1">
      <c r="B36" s="225"/>
      <c r="C36" s="356"/>
      <c r="D36" s="357"/>
      <c r="E36" s="357"/>
      <c r="F36" s="357"/>
      <c r="G36" s="357"/>
      <c r="H36" s="357"/>
      <c r="I36" s="358"/>
      <c r="J36" s="343"/>
      <c r="K36" s="344"/>
      <c r="L36" s="344"/>
      <c r="M36" s="344"/>
      <c r="N36" s="345"/>
      <c r="O36" s="406" t="s">
        <v>46</v>
      </c>
      <c r="P36" s="412"/>
      <c r="Q36" s="412"/>
      <c r="R36" s="412"/>
      <c r="S36" s="407"/>
      <c r="T36" s="406" t="s">
        <v>47</v>
      </c>
      <c r="U36" s="412"/>
      <c r="V36" s="412"/>
      <c r="W36" s="412"/>
      <c r="X36" s="407"/>
      <c r="Y36" s="406" t="s">
        <v>48</v>
      </c>
      <c r="Z36" s="412"/>
      <c r="AA36" s="412"/>
      <c r="AB36" s="407"/>
      <c r="AC36" s="411" t="s">
        <v>49</v>
      </c>
      <c r="AD36" s="411"/>
      <c r="AE36" s="411"/>
      <c r="AF36" s="411"/>
      <c r="AG36" s="411"/>
      <c r="AH36" s="411"/>
      <c r="AI36" s="411" t="s">
        <v>48</v>
      </c>
      <c r="AJ36" s="411"/>
      <c r="AK36" s="411"/>
      <c r="AL36" s="411"/>
      <c r="AM36" s="411"/>
      <c r="AN36" s="411"/>
      <c r="AO36" s="411"/>
      <c r="AP36" s="414"/>
      <c r="AQ36" s="415"/>
      <c r="AR36" s="415"/>
      <c r="AS36" s="415"/>
      <c r="AT36" s="416"/>
      <c r="AU36" s="227"/>
    </row>
    <row r="37" spans="2:47" s="18" customFormat="1" ht="28.5" customHeight="1">
      <c r="B37" s="225"/>
      <c r="C37" s="356"/>
      <c r="D37" s="357"/>
      <c r="E37" s="357"/>
      <c r="F37" s="357"/>
      <c r="G37" s="357"/>
      <c r="H37" s="357"/>
      <c r="I37" s="358"/>
      <c r="J37" s="26"/>
      <c r="K37" s="27"/>
      <c r="L37" s="27"/>
      <c r="M37" s="406" t="s">
        <v>50</v>
      </c>
      <c r="N37" s="407"/>
      <c r="O37" s="403">
        <v>25</v>
      </c>
      <c r="P37" s="404"/>
      <c r="Q37" s="404"/>
      <c r="R37" s="404"/>
      <c r="S37" s="405"/>
      <c r="T37" s="403"/>
      <c r="U37" s="404"/>
      <c r="V37" s="404"/>
      <c r="W37" s="404"/>
      <c r="X37" s="405"/>
      <c r="Y37" s="403"/>
      <c r="Z37" s="404"/>
      <c r="AA37" s="404"/>
      <c r="AB37" s="405"/>
      <c r="AC37" s="403"/>
      <c r="AD37" s="404"/>
      <c r="AE37" s="404"/>
      <c r="AF37" s="404"/>
      <c r="AG37" s="404"/>
      <c r="AH37" s="405"/>
      <c r="AI37" s="432">
        <v>2</v>
      </c>
      <c r="AJ37" s="432"/>
      <c r="AK37" s="432"/>
      <c r="AL37" s="432"/>
      <c r="AM37" s="432"/>
      <c r="AN37" s="432"/>
      <c r="AO37" s="432"/>
      <c r="AP37" s="403">
        <f>SUM(O37:AO37)</f>
        <v>27</v>
      </c>
      <c r="AQ37" s="404"/>
      <c r="AR37" s="404"/>
      <c r="AS37" s="404"/>
      <c r="AT37" s="405"/>
      <c r="AU37" s="227"/>
    </row>
    <row r="38" spans="2:47" s="18" customFormat="1" ht="28.5" customHeight="1">
      <c r="B38" s="225"/>
      <c r="C38" s="356"/>
      <c r="D38" s="357"/>
      <c r="E38" s="357"/>
      <c r="F38" s="357"/>
      <c r="G38" s="357"/>
      <c r="H38" s="357"/>
      <c r="I38" s="358"/>
      <c r="J38" s="26"/>
      <c r="K38" s="27"/>
      <c r="L38" s="28"/>
      <c r="M38" s="406" t="s">
        <v>51</v>
      </c>
      <c r="N38" s="407"/>
      <c r="O38" s="403">
        <v>15</v>
      </c>
      <c r="P38" s="404"/>
      <c r="Q38" s="404"/>
      <c r="R38" s="404"/>
      <c r="S38" s="405"/>
      <c r="T38" s="403"/>
      <c r="U38" s="404"/>
      <c r="V38" s="404"/>
      <c r="W38" s="404"/>
      <c r="X38" s="405"/>
      <c r="Y38" s="403"/>
      <c r="Z38" s="404"/>
      <c r="AA38" s="404"/>
      <c r="AB38" s="405"/>
      <c r="AC38" s="403">
        <v>1</v>
      </c>
      <c r="AD38" s="404"/>
      <c r="AE38" s="404"/>
      <c r="AF38" s="404"/>
      <c r="AG38" s="404"/>
      <c r="AH38" s="405"/>
      <c r="AI38" s="432">
        <v>1</v>
      </c>
      <c r="AJ38" s="432"/>
      <c r="AK38" s="432"/>
      <c r="AL38" s="432"/>
      <c r="AM38" s="432"/>
      <c r="AN38" s="432"/>
      <c r="AO38" s="432"/>
      <c r="AP38" s="403">
        <f>SUM(O38:AO38)</f>
        <v>17</v>
      </c>
      <c r="AQ38" s="404"/>
      <c r="AR38" s="404"/>
      <c r="AS38" s="404"/>
      <c r="AT38" s="405"/>
      <c r="AU38" s="227"/>
    </row>
    <row r="39" spans="2:47" s="18" customFormat="1" ht="28.5" customHeight="1">
      <c r="B39" s="225"/>
      <c r="C39" s="359"/>
      <c r="D39" s="360"/>
      <c r="E39" s="360"/>
      <c r="F39" s="360"/>
      <c r="G39" s="360"/>
      <c r="H39" s="360"/>
      <c r="I39" s="361"/>
      <c r="J39" s="29"/>
      <c r="K39" s="30"/>
      <c r="L39" s="30"/>
      <c r="M39" s="406" t="s">
        <v>45</v>
      </c>
      <c r="N39" s="407"/>
      <c r="O39" s="403">
        <f>SUM(O37:S38)</f>
        <v>40</v>
      </c>
      <c r="P39" s="404"/>
      <c r="Q39" s="404"/>
      <c r="R39" s="404"/>
      <c r="S39" s="405"/>
      <c r="T39" s="403">
        <f>SUM(T37:X38)</f>
        <v>0</v>
      </c>
      <c r="U39" s="404"/>
      <c r="V39" s="404"/>
      <c r="W39" s="404"/>
      <c r="X39" s="405"/>
      <c r="Y39" s="403">
        <f>SUM(Y37:AB38)</f>
        <v>0</v>
      </c>
      <c r="Z39" s="404"/>
      <c r="AA39" s="404"/>
      <c r="AB39" s="405"/>
      <c r="AC39" s="403">
        <f>SUM(AC37:AH38)</f>
        <v>1</v>
      </c>
      <c r="AD39" s="430"/>
      <c r="AE39" s="430"/>
      <c r="AF39" s="430"/>
      <c r="AG39" s="430"/>
      <c r="AH39" s="431"/>
      <c r="AI39" s="432">
        <f>SUM(AI37:AO38)</f>
        <v>3</v>
      </c>
      <c r="AJ39" s="433"/>
      <c r="AK39" s="433"/>
      <c r="AL39" s="433"/>
      <c r="AM39" s="433"/>
      <c r="AN39" s="433"/>
      <c r="AO39" s="433"/>
      <c r="AP39" s="403">
        <f>SUM(AP37:AT38)</f>
        <v>44</v>
      </c>
      <c r="AQ39" s="404"/>
      <c r="AR39" s="404"/>
      <c r="AS39" s="404"/>
      <c r="AT39" s="405"/>
      <c r="AU39" s="227"/>
    </row>
    <row r="40" spans="2:47" s="18" customFormat="1" ht="24" customHeight="1">
      <c r="B40" s="225"/>
      <c r="C40" s="417" t="s">
        <v>52</v>
      </c>
      <c r="D40" s="418"/>
      <c r="E40" s="418"/>
      <c r="F40" s="418"/>
      <c r="G40" s="418"/>
      <c r="H40" s="418"/>
      <c r="I40" s="419"/>
      <c r="J40" s="896" t="s">
        <v>345</v>
      </c>
      <c r="K40" s="897"/>
      <c r="L40" s="897"/>
      <c r="M40" s="897"/>
      <c r="N40" s="897"/>
      <c r="O40" s="898"/>
      <c r="P40" s="898"/>
      <c r="Q40" s="898"/>
      <c r="R40" s="898"/>
      <c r="S40" s="898"/>
      <c r="T40" s="898"/>
      <c r="U40" s="898"/>
      <c r="V40" s="898"/>
      <c r="W40" s="898"/>
      <c r="X40" s="898"/>
      <c r="Y40" s="898"/>
      <c r="Z40" s="898"/>
      <c r="AA40" s="898"/>
      <c r="AB40" s="898"/>
      <c r="AC40" s="898"/>
      <c r="AD40" s="898"/>
      <c r="AE40" s="898"/>
      <c r="AF40" s="898"/>
      <c r="AG40" s="898"/>
      <c r="AH40" s="898"/>
      <c r="AI40" s="898"/>
      <c r="AJ40" s="898"/>
      <c r="AK40" s="898"/>
      <c r="AL40" s="898"/>
      <c r="AM40" s="898"/>
      <c r="AN40" s="898"/>
      <c r="AO40" s="898"/>
      <c r="AP40" s="898"/>
      <c r="AQ40" s="898"/>
      <c r="AR40" s="898"/>
      <c r="AS40" s="898"/>
      <c r="AT40" s="899"/>
      <c r="AU40" s="227"/>
    </row>
    <row r="41" spans="2:47" s="18" customFormat="1" ht="24" customHeight="1">
      <c r="B41" s="225"/>
      <c r="C41" s="420"/>
      <c r="D41" s="421"/>
      <c r="E41" s="421"/>
      <c r="F41" s="421"/>
      <c r="G41" s="421"/>
      <c r="H41" s="421"/>
      <c r="I41" s="422"/>
      <c r="J41" s="900"/>
      <c r="K41" s="901"/>
      <c r="L41" s="901"/>
      <c r="M41" s="901"/>
      <c r="N41" s="901"/>
      <c r="O41" s="901"/>
      <c r="P41" s="901"/>
      <c r="Q41" s="901"/>
      <c r="R41" s="901"/>
      <c r="S41" s="901"/>
      <c r="T41" s="901"/>
      <c r="U41" s="901"/>
      <c r="V41" s="901"/>
      <c r="W41" s="901"/>
      <c r="X41" s="901"/>
      <c r="Y41" s="901"/>
      <c r="Z41" s="901"/>
      <c r="AA41" s="901"/>
      <c r="AB41" s="901"/>
      <c r="AC41" s="901"/>
      <c r="AD41" s="901"/>
      <c r="AE41" s="901"/>
      <c r="AF41" s="901"/>
      <c r="AG41" s="901"/>
      <c r="AH41" s="901"/>
      <c r="AI41" s="901"/>
      <c r="AJ41" s="901"/>
      <c r="AK41" s="901"/>
      <c r="AL41" s="901"/>
      <c r="AM41" s="901"/>
      <c r="AN41" s="901"/>
      <c r="AO41" s="901"/>
      <c r="AP41" s="901"/>
      <c r="AQ41" s="901"/>
      <c r="AR41" s="901"/>
      <c r="AS41" s="901"/>
      <c r="AT41" s="902"/>
      <c r="AU41" s="227"/>
    </row>
    <row r="42" spans="2:47" s="17" customFormat="1" ht="15.75" customHeight="1">
      <c r="B42" s="228"/>
      <c r="AU42" s="221"/>
    </row>
    <row r="43" spans="2:47" s="17" customFormat="1" ht="19.5" customHeight="1">
      <c r="B43" s="228"/>
      <c r="C43" s="17" t="s">
        <v>53</v>
      </c>
      <c r="D43" s="31"/>
      <c r="E43" s="31"/>
      <c r="F43" s="31"/>
      <c r="G43" s="31"/>
      <c r="H43" s="31"/>
      <c r="AU43" s="221"/>
    </row>
    <row r="44" spans="2:47" s="17" customFormat="1" ht="19.5" customHeight="1">
      <c r="B44" s="228"/>
      <c r="C44" s="317" t="s">
        <v>54</v>
      </c>
      <c r="D44" s="317"/>
      <c r="E44" s="317"/>
      <c r="F44" s="317"/>
      <c r="G44" s="317"/>
      <c r="H44" s="317"/>
      <c r="I44" s="317"/>
      <c r="J44" s="317"/>
      <c r="K44" s="317"/>
      <c r="L44" s="317"/>
      <c r="M44" s="317"/>
      <c r="AU44" s="221"/>
    </row>
    <row r="45" spans="2:47" s="17" customFormat="1" ht="19.5" customHeight="1">
      <c r="B45" s="228"/>
      <c r="C45" s="317" t="s">
        <v>55</v>
      </c>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U45" s="221"/>
    </row>
    <row r="46" spans="2:47" s="2" customFormat="1" ht="13.5">
      <c r="B46" s="212"/>
      <c r="AU46" s="213"/>
    </row>
    <row r="47" spans="2:47" s="17" customFormat="1" ht="33" customHeight="1">
      <c r="B47" s="228"/>
      <c r="C47" s="326" t="s">
        <v>56</v>
      </c>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229"/>
    </row>
    <row r="48" spans="2:47" s="17" customFormat="1" ht="19.5" customHeight="1">
      <c r="B48" s="228"/>
      <c r="C48" s="317" t="s">
        <v>278</v>
      </c>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U48" s="221"/>
    </row>
    <row r="49" spans="2:47" s="2" customFormat="1" ht="13.5">
      <c r="B49" s="230"/>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2"/>
    </row>
    <row r="50" spans="2:47" s="2" customFormat="1" ht="13.5"/>
    <row r="51" spans="2:47" s="2" customFormat="1" ht="13.5"/>
  </sheetData>
  <sheetProtection sheet="1" objects="1" scenarios="1" selectLockedCells="1" selectUnlockedCells="1"/>
  <mergeCells count="99">
    <mergeCell ref="V19:Z19"/>
    <mergeCell ref="AA19:AT19"/>
    <mergeCell ref="C11:AT11"/>
    <mergeCell ref="C13:AA13"/>
    <mergeCell ref="AB13:AC13"/>
    <mergeCell ref="AD13:AE13"/>
    <mergeCell ref="AF13:AH13"/>
    <mergeCell ref="AK13:AL13"/>
    <mergeCell ref="AN13:AO13"/>
    <mergeCell ref="AP13:AQ13"/>
    <mergeCell ref="D15:AB15"/>
    <mergeCell ref="V17:Z17"/>
    <mergeCell ref="AA17:AT17"/>
    <mergeCell ref="V18:Z18"/>
    <mergeCell ref="AA18:AT18"/>
    <mergeCell ref="V26:X26"/>
    <mergeCell ref="V20:Z20"/>
    <mergeCell ref="AA20:AT20"/>
    <mergeCell ref="D22:AT22"/>
    <mergeCell ref="C23:AT23"/>
    <mergeCell ref="C24:AT24"/>
    <mergeCell ref="J25:L25"/>
    <mergeCell ref="N25:S25"/>
    <mergeCell ref="Y25:AA25"/>
    <mergeCell ref="AC25:AH25"/>
    <mergeCell ref="C26:I26"/>
    <mergeCell ref="J26:K26"/>
    <mergeCell ref="N26:O26"/>
    <mergeCell ref="Q26:R26"/>
    <mergeCell ref="T26:U26"/>
    <mergeCell ref="AP26:AQ26"/>
    <mergeCell ref="AR26:AS26"/>
    <mergeCell ref="C27:I27"/>
    <mergeCell ref="J27:AT27"/>
    <mergeCell ref="C28:I39"/>
    <mergeCell ref="J28:N29"/>
    <mergeCell ref="O28:AF29"/>
    <mergeCell ref="AG28:AK29"/>
    <mergeCell ref="AL28:AT29"/>
    <mergeCell ref="J30:N31"/>
    <mergeCell ref="Y26:Z26"/>
    <mergeCell ref="AC26:AD26"/>
    <mergeCell ref="AF26:AG26"/>
    <mergeCell ref="AI26:AJ26"/>
    <mergeCell ref="AK26:AM26"/>
    <mergeCell ref="AN26:AO26"/>
    <mergeCell ref="J32:N32"/>
    <mergeCell ref="O30:Y31"/>
    <mergeCell ref="Z30:AB30"/>
    <mergeCell ref="AC30:AT30"/>
    <mergeCell ref="Z31:AB31"/>
    <mergeCell ref="AC31:AT31"/>
    <mergeCell ref="J33:N33"/>
    <mergeCell ref="S33:Y34"/>
    <mergeCell ref="Z33:AB33"/>
    <mergeCell ref="AC33:AT33"/>
    <mergeCell ref="J34:N34"/>
    <mergeCell ref="Z34:AB34"/>
    <mergeCell ref="AC34:AT34"/>
    <mergeCell ref="O32:R34"/>
    <mergeCell ref="S32:Y32"/>
    <mergeCell ref="Z32:AB32"/>
    <mergeCell ref="AC32:AT32"/>
    <mergeCell ref="J35:N36"/>
    <mergeCell ref="O35:AB35"/>
    <mergeCell ref="AC35:AO35"/>
    <mergeCell ref="AP35:AT36"/>
    <mergeCell ref="O36:S36"/>
    <mergeCell ref="T36:X36"/>
    <mergeCell ref="Y36:AB36"/>
    <mergeCell ref="AC36:AH36"/>
    <mergeCell ref="AI36:AO36"/>
    <mergeCell ref="AP37:AT37"/>
    <mergeCell ref="M38:N38"/>
    <mergeCell ref="O38:S38"/>
    <mergeCell ref="T38:X38"/>
    <mergeCell ref="Y38:AB38"/>
    <mergeCell ref="AC38:AH38"/>
    <mergeCell ref="AI38:AO38"/>
    <mergeCell ref="AP38:AT38"/>
    <mergeCell ref="M37:N37"/>
    <mergeCell ref="O37:S37"/>
    <mergeCell ref="T37:X37"/>
    <mergeCell ref="Y37:AB37"/>
    <mergeCell ref="AC37:AH37"/>
    <mergeCell ref="AI37:AO37"/>
    <mergeCell ref="C48:AM48"/>
    <mergeCell ref="AP39:AT39"/>
    <mergeCell ref="C40:I41"/>
    <mergeCell ref="J40:AT41"/>
    <mergeCell ref="C44:M44"/>
    <mergeCell ref="C45:AD45"/>
    <mergeCell ref="C47:AT47"/>
    <mergeCell ref="M39:N39"/>
    <mergeCell ref="O39:S39"/>
    <mergeCell ref="T39:X39"/>
    <mergeCell ref="Y39:AB39"/>
    <mergeCell ref="AC39:AH39"/>
    <mergeCell ref="AI39:AO39"/>
  </mergeCells>
  <phoneticPr fontId="7"/>
  <conditionalFormatting sqref="J40:AT41">
    <cfRule type="containsBlanks" dxfId="47" priority="2">
      <formula>LEN(TRIM(J40))=0</formula>
    </cfRule>
  </conditionalFormatting>
  <conditionalFormatting sqref="AB13:AC13 AK13:AL13 AN13:AO13 AA17:AT20 L26 N26:O26 Q26:R26 T26:U26 AA26 AC26:AD26 AF26:AG26 AI26:AJ26 AN26:AO26 AR26:AS26 J27:AT27 O28:AF29 AL28:AT29 O30:Y34 AC30:AT34 O37:AO38">
    <cfRule type="containsBlanks" dxfId="46" priority="1">
      <formula>LEN(TRIM(J13))=0</formula>
    </cfRule>
  </conditionalFormatting>
  <dataValidations disablePrompts="1" count="1">
    <dataValidation imeMode="halfAlpha" allowBlank="1" showInputMessage="1" showErrorMessage="1" sqref="AB13:AC13 AK13:AL13 AN13:AO13 AA17:AT17 L26 N26:O26 Q26:R26 T26:U26 AA26 AC26:AD26 AF26:AG26 AI26:AJ26 AC32:AT34 O37:O38 T37:T38 Y37:Y38" xr:uid="{74E657C8-CE18-4465-8BC4-75CB95A76DB7}"/>
  </dataValidations>
  <printOptions horizontalCentered="1" verticalCentered="1"/>
  <pageMargins left="0.59055118110236227" right="0.47244094488188981" top="0.39370078740157483" bottom="0.39370078740157483" header="0.23622047244094491" footer="0.39370078740157483"/>
  <pageSetup paperSize="9" scale="65" orientation="portrait" r:id="rId1"/>
  <headerFooter alignWithMargins="0"/>
  <rowBreaks count="1" manualBreakCount="1">
    <brk id="31" max="16383" man="1"/>
  </rowBreaks>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Spinner 1">
              <controlPr defaultSize="0" autoPict="0">
                <anchor moveWithCells="1" sizeWithCells="1">
                  <from>
                    <xdr:col>21</xdr:col>
                    <xdr:colOff>19050</xdr:colOff>
                    <xdr:row>24</xdr:row>
                    <xdr:rowOff>19050</xdr:rowOff>
                  </from>
                  <to>
                    <xdr:col>21</xdr:col>
                    <xdr:colOff>161925</xdr:colOff>
                    <xdr:row>25</xdr:row>
                    <xdr:rowOff>142875</xdr:rowOff>
                  </to>
                </anchor>
              </controlPr>
            </control>
          </mc:Choice>
        </mc:AlternateContent>
        <mc:AlternateContent xmlns:mc="http://schemas.openxmlformats.org/markup-compatibility/2006">
          <mc:Choice Requires="x14">
            <control shapeId="39938" r:id="rId5" name="Spinner 2">
              <controlPr defaultSize="0" autoPict="0">
                <anchor moveWithCells="1" sizeWithCells="1">
                  <from>
                    <xdr:col>36</xdr:col>
                    <xdr:colOff>38100</xdr:colOff>
                    <xdr:row>24</xdr:row>
                    <xdr:rowOff>19050</xdr:rowOff>
                  </from>
                  <to>
                    <xdr:col>37</xdr:col>
                    <xdr:colOff>19050</xdr:colOff>
                    <xdr:row>25</xdr:row>
                    <xdr:rowOff>142875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14A02-6476-4F80-8F70-E12915680822}">
  <sheetPr codeName="Sheet11">
    <tabColor theme="0" tint="-0.14999847407452621"/>
    <pageSetUpPr fitToPage="1"/>
  </sheetPr>
  <dimension ref="A1:BM62"/>
  <sheetViews>
    <sheetView showGridLines="0" zoomScaleNormal="100" zoomScaleSheetLayoutView="100" workbookViewId="0"/>
  </sheetViews>
  <sheetFormatPr defaultColWidth="0" defaultRowHeight="18.75" zeroHeight="1"/>
  <cols>
    <col min="1" max="1" width="1.125" customWidth="1"/>
    <col min="2" max="2" width="1.5" customWidth="1"/>
    <col min="3" max="56" width="1.75" customWidth="1"/>
    <col min="57" max="57" width="1.625" customWidth="1"/>
    <col min="58" max="58" width="1.5" customWidth="1"/>
    <col min="59" max="59" width="9" customWidth="1"/>
    <col min="60" max="62" width="9" hidden="1" customWidth="1"/>
    <col min="63" max="65" width="0" hidden="1" customWidth="1"/>
    <col min="66" max="16384" width="9" hidden="1"/>
  </cols>
  <sheetData>
    <row r="1" spans="2:63" ht="13.5" customHeight="1"/>
    <row r="2" spans="2:63" ht="26.25" customHeight="1">
      <c r="C2" s="443" t="s">
        <v>393</v>
      </c>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row>
    <row r="3" spans="2:63" ht="6.75" customHeight="1">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row>
    <row r="4" spans="2:63" ht="24" customHeight="1">
      <c r="B4" s="233"/>
      <c r="C4" s="1024" t="s">
        <v>347</v>
      </c>
      <c r="D4" s="1024"/>
      <c r="E4" s="1024"/>
      <c r="F4" s="1024"/>
      <c r="G4" s="1024"/>
      <c r="H4" s="1024"/>
      <c r="I4" s="1024"/>
      <c r="J4" s="1024"/>
      <c r="K4" s="1024"/>
      <c r="L4" s="1024"/>
      <c r="M4" s="1024"/>
      <c r="N4" s="102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1025" t="s">
        <v>382</v>
      </c>
      <c r="AR4" s="1025"/>
      <c r="AS4" s="1025"/>
      <c r="AT4" s="1025"/>
      <c r="AU4" s="1025"/>
      <c r="AV4" s="1025"/>
      <c r="AW4" s="1025"/>
      <c r="AX4" s="1025"/>
      <c r="AY4" s="1025"/>
      <c r="AZ4" s="1025"/>
      <c r="BA4" s="1025"/>
      <c r="BB4" s="1025"/>
      <c r="BC4" s="1025"/>
      <c r="BD4" s="1025"/>
      <c r="BE4" s="235"/>
    </row>
    <row r="5" spans="2:63" ht="18.75" customHeight="1">
      <c r="B5" s="236"/>
      <c r="C5" s="446" t="s">
        <v>57</v>
      </c>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6"/>
      <c r="AP5" s="446"/>
      <c r="AQ5" s="446"/>
      <c r="AR5" s="446"/>
      <c r="AS5" s="446"/>
      <c r="AT5" s="446"/>
      <c r="AU5" s="446"/>
      <c r="AV5" s="446"/>
      <c r="AW5" s="446"/>
      <c r="AX5" s="446"/>
      <c r="AY5" s="446"/>
      <c r="AZ5" s="446"/>
      <c r="BA5" s="446"/>
      <c r="BB5" s="446"/>
      <c r="BC5" s="446"/>
      <c r="BD5" s="446"/>
      <c r="BE5" s="237"/>
    </row>
    <row r="6" spans="2:63" ht="17.45" customHeight="1">
      <c r="B6" s="236"/>
      <c r="C6" s="434" t="s">
        <v>58</v>
      </c>
      <c r="D6" s="435"/>
      <c r="E6" s="435"/>
      <c r="F6" s="435"/>
      <c r="G6" s="435"/>
      <c r="H6" s="435"/>
      <c r="I6" s="435"/>
      <c r="J6" s="435"/>
      <c r="K6" s="435"/>
      <c r="L6" s="436"/>
      <c r="M6" s="1026" t="s">
        <v>229</v>
      </c>
      <c r="N6" s="1026"/>
      <c r="O6" s="1026"/>
      <c r="P6" s="1026"/>
      <c r="Q6" s="1026"/>
      <c r="R6" s="1026"/>
      <c r="S6" s="1026"/>
      <c r="T6" s="1026"/>
      <c r="U6" s="1026"/>
      <c r="V6" s="1026"/>
      <c r="W6" s="1026"/>
      <c r="X6" s="1026"/>
      <c r="Y6" s="1026"/>
      <c r="Z6" s="1026"/>
      <c r="AA6" s="1026"/>
      <c r="AB6" s="1026"/>
      <c r="AC6" s="1026"/>
      <c r="AD6" s="1026"/>
      <c r="AE6" s="1026"/>
      <c r="AF6" s="1026"/>
      <c r="AG6" s="1026"/>
      <c r="AH6" s="448" t="s">
        <v>59</v>
      </c>
      <c r="AI6" s="448"/>
      <c r="AJ6" s="448"/>
      <c r="AK6" s="448"/>
      <c r="AL6" s="448"/>
      <c r="AM6" s="448"/>
      <c r="AN6" s="448"/>
      <c r="AO6" s="1027">
        <v>2</v>
      </c>
      <c r="AP6" s="1028"/>
      <c r="AQ6" s="1028"/>
      <c r="AR6" s="1028"/>
      <c r="AS6" s="1028"/>
      <c r="AT6" s="1028"/>
      <c r="AU6" s="1028"/>
      <c r="AV6" s="1028"/>
      <c r="AW6" s="1028"/>
      <c r="AX6" s="1028"/>
      <c r="AY6" s="1028"/>
      <c r="AZ6" s="1028"/>
      <c r="BA6" s="1028"/>
      <c r="BB6" s="1028"/>
      <c r="BC6" s="1028"/>
      <c r="BD6" s="1029"/>
      <c r="BE6" s="238"/>
    </row>
    <row r="7" spans="2:63" ht="17.45" customHeight="1">
      <c r="B7" s="236"/>
      <c r="C7" s="434" t="s">
        <v>60</v>
      </c>
      <c r="D7" s="435"/>
      <c r="E7" s="435"/>
      <c r="F7" s="435"/>
      <c r="G7" s="435"/>
      <c r="H7" s="435"/>
      <c r="I7" s="435"/>
      <c r="J7" s="435"/>
      <c r="K7" s="435"/>
      <c r="L7" s="436"/>
      <c r="M7" s="437" t="str">
        <f>'様式1(例'!AA19</f>
        <v>〇〇地区小学校連合</v>
      </c>
      <c r="N7" s="438"/>
      <c r="O7" s="438"/>
      <c r="P7" s="438"/>
      <c r="Q7" s="438"/>
      <c r="R7" s="438"/>
      <c r="S7" s="438"/>
      <c r="T7" s="438"/>
      <c r="U7" s="438"/>
      <c r="V7" s="438"/>
      <c r="W7" s="438"/>
      <c r="X7" s="438"/>
      <c r="Y7" s="438"/>
      <c r="Z7" s="438"/>
      <c r="AA7" s="438"/>
      <c r="AB7" s="438"/>
      <c r="AC7" s="438"/>
      <c r="AD7" s="438"/>
      <c r="AE7" s="438"/>
      <c r="AF7" s="438"/>
      <c r="AG7" s="439"/>
      <c r="AH7" s="440" t="s">
        <v>61</v>
      </c>
      <c r="AI7" s="441"/>
      <c r="AJ7" s="441"/>
      <c r="AK7" s="441"/>
      <c r="AL7" s="441"/>
      <c r="AM7" s="441"/>
      <c r="AN7" s="442"/>
      <c r="AO7" s="437" t="str">
        <f>'様式1(例'!O28</f>
        <v>　　　　　宿泊学習</v>
      </c>
      <c r="AP7" s="438"/>
      <c r="AQ7" s="438"/>
      <c r="AR7" s="438"/>
      <c r="AS7" s="438"/>
      <c r="AT7" s="438"/>
      <c r="AU7" s="438"/>
      <c r="AV7" s="438"/>
      <c r="AW7" s="438"/>
      <c r="AX7" s="438"/>
      <c r="AY7" s="438"/>
      <c r="AZ7" s="438"/>
      <c r="BA7" s="438"/>
      <c r="BB7" s="438"/>
      <c r="BC7" s="438"/>
      <c r="BD7" s="439"/>
      <c r="BE7" s="239"/>
      <c r="BH7" s="36"/>
      <c r="BI7" s="36"/>
      <c r="BJ7" s="36"/>
      <c r="BK7" s="36"/>
    </row>
    <row r="8" spans="2:63" ht="17.45" customHeight="1">
      <c r="B8" s="236"/>
      <c r="C8" s="434" t="s">
        <v>62</v>
      </c>
      <c r="D8" s="435"/>
      <c r="E8" s="435"/>
      <c r="F8" s="435"/>
      <c r="G8" s="435"/>
      <c r="H8" s="435"/>
      <c r="I8" s="435"/>
      <c r="J8" s="435"/>
      <c r="K8" s="435"/>
      <c r="L8" s="436"/>
      <c r="M8" s="437" t="str">
        <f>'様式1(例'!J27</f>
        <v>豊かな自然の中での活動を通して、協調性と主体性を育む</v>
      </c>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c r="AY8" s="438"/>
      <c r="AZ8" s="438"/>
      <c r="BA8" s="438"/>
      <c r="BB8" s="438"/>
      <c r="BC8" s="438"/>
      <c r="BD8" s="439"/>
      <c r="BE8" s="240"/>
      <c r="BF8" s="36"/>
      <c r="BG8" s="36"/>
    </row>
    <row r="9" spans="2:63" ht="17.45" customHeight="1">
      <c r="B9" s="236"/>
      <c r="C9" s="434" t="s">
        <v>31</v>
      </c>
      <c r="D9" s="435"/>
      <c r="E9" s="435"/>
      <c r="F9" s="435"/>
      <c r="G9" s="435"/>
      <c r="H9" s="435"/>
      <c r="I9" s="435"/>
      <c r="J9" s="435"/>
      <c r="K9" s="435"/>
      <c r="L9" s="436"/>
      <c r="M9" s="437" t="str">
        <f>'様式1(例'!O30</f>
        <v>◆◆小学校</v>
      </c>
      <c r="N9" s="438"/>
      <c r="O9" s="438"/>
      <c r="P9" s="438"/>
      <c r="Q9" s="438"/>
      <c r="R9" s="438"/>
      <c r="S9" s="438"/>
      <c r="T9" s="438"/>
      <c r="U9" s="438"/>
      <c r="V9" s="438"/>
      <c r="W9" s="438"/>
      <c r="X9" s="438"/>
      <c r="Y9" s="438"/>
      <c r="Z9" s="438"/>
      <c r="AA9" s="438"/>
      <c r="AB9" s="438"/>
      <c r="AC9" s="438"/>
      <c r="AD9" s="438"/>
      <c r="AE9" s="438"/>
      <c r="AF9" s="438"/>
      <c r="AG9" s="439"/>
      <c r="AH9" s="440" t="s">
        <v>63</v>
      </c>
      <c r="AI9" s="441"/>
      <c r="AJ9" s="441"/>
      <c r="AK9" s="441"/>
      <c r="AL9" s="441"/>
      <c r="AM9" s="441"/>
      <c r="AN9" s="442"/>
      <c r="AO9" s="452" t="str">
        <f>'様式1(例'!S32</f>
        <v>しかく　まるまる</v>
      </c>
      <c r="AP9" s="453"/>
      <c r="AQ9" s="453"/>
      <c r="AR9" s="453"/>
      <c r="AS9" s="453"/>
      <c r="AT9" s="453"/>
      <c r="AU9" s="453"/>
      <c r="AV9" s="453"/>
      <c r="AW9" s="453"/>
      <c r="AX9" s="453"/>
      <c r="AY9" s="453"/>
      <c r="AZ9" s="453"/>
      <c r="BA9" s="453"/>
      <c r="BB9" s="453"/>
      <c r="BC9" s="453"/>
      <c r="BD9" s="454"/>
      <c r="BE9" s="239"/>
      <c r="BF9" s="36"/>
      <c r="BG9" s="36"/>
      <c r="BH9" s="36"/>
      <c r="BI9" s="36"/>
    </row>
    <row r="10" spans="2:63" ht="17.45" customHeight="1">
      <c r="B10" s="236"/>
      <c r="C10" s="434" t="s">
        <v>35</v>
      </c>
      <c r="D10" s="435"/>
      <c r="E10" s="435"/>
      <c r="F10" s="435"/>
      <c r="G10" s="435"/>
      <c r="H10" s="435"/>
      <c r="I10" s="435"/>
      <c r="J10" s="435"/>
      <c r="K10" s="435"/>
      <c r="L10" s="436"/>
      <c r="M10" s="437" t="str">
        <f>'様式1(例'!AC32</f>
        <v>(08△)-9××-00□□</v>
      </c>
      <c r="N10" s="438"/>
      <c r="O10" s="438"/>
      <c r="P10" s="438"/>
      <c r="Q10" s="438"/>
      <c r="R10" s="438"/>
      <c r="S10" s="438"/>
      <c r="T10" s="438"/>
      <c r="U10" s="438"/>
      <c r="V10" s="438"/>
      <c r="W10" s="438"/>
      <c r="X10" s="438"/>
      <c r="Y10" s="438"/>
      <c r="Z10" s="438"/>
      <c r="AA10" s="438"/>
      <c r="AB10" s="438"/>
      <c r="AC10" s="438"/>
      <c r="AD10" s="438"/>
      <c r="AE10" s="438"/>
      <c r="AF10" s="438"/>
      <c r="AG10" s="439"/>
      <c r="AH10" s="434" t="s">
        <v>64</v>
      </c>
      <c r="AI10" s="435"/>
      <c r="AJ10" s="435"/>
      <c r="AK10" s="435"/>
      <c r="AL10" s="435"/>
      <c r="AM10" s="435"/>
      <c r="AN10" s="436"/>
      <c r="AO10" s="437" t="str">
        <f>'様式1(例'!S33</f>
        <v>□□ ●●</v>
      </c>
      <c r="AP10" s="438"/>
      <c r="AQ10" s="438"/>
      <c r="AR10" s="438"/>
      <c r="AS10" s="438"/>
      <c r="AT10" s="438"/>
      <c r="AU10" s="438"/>
      <c r="AV10" s="438"/>
      <c r="AW10" s="438"/>
      <c r="AX10" s="438"/>
      <c r="AY10" s="438"/>
      <c r="AZ10" s="438"/>
      <c r="BA10" s="438"/>
      <c r="BB10" s="438"/>
      <c r="BC10" s="438"/>
      <c r="BD10" s="439"/>
      <c r="BE10" s="241"/>
    </row>
    <row r="11" spans="2:63" ht="17.25" customHeight="1">
      <c r="B11" s="236"/>
      <c r="C11" s="469" t="s">
        <v>65</v>
      </c>
      <c r="D11" s="470"/>
      <c r="E11" s="470"/>
      <c r="F11" s="470"/>
      <c r="G11" s="470"/>
      <c r="H11" s="470"/>
      <c r="I11" s="470"/>
      <c r="J11" s="470"/>
      <c r="K11" s="470"/>
      <c r="L11" s="471"/>
      <c r="M11" s="455" t="s">
        <v>66</v>
      </c>
      <c r="N11" s="455"/>
      <c r="O11" s="455"/>
      <c r="P11" s="455"/>
      <c r="Q11" s="455"/>
      <c r="R11" s="455"/>
      <c r="S11" s="455"/>
      <c r="T11" s="455"/>
      <c r="U11" s="455"/>
      <c r="V11" s="455"/>
      <c r="W11" s="455"/>
      <c r="X11" s="455"/>
      <c r="Y11" s="455"/>
      <c r="Z11" s="455"/>
      <c r="AA11" s="455"/>
      <c r="AB11" s="455"/>
      <c r="AC11" s="455"/>
      <c r="AD11" s="455"/>
      <c r="AE11" s="455"/>
      <c r="AF11" s="455"/>
      <c r="AG11" s="455"/>
      <c r="AH11" s="456" t="s">
        <v>67</v>
      </c>
      <c r="AI11" s="456"/>
      <c r="AJ11" s="456"/>
      <c r="AK11" s="456"/>
      <c r="AL11" s="456"/>
      <c r="AM11" s="456"/>
      <c r="AN11" s="456"/>
      <c r="AO11" s="456"/>
      <c r="AP11" s="456"/>
      <c r="AQ11" s="456"/>
      <c r="AR11" s="456"/>
      <c r="AS11" s="456"/>
      <c r="AT11" s="456"/>
      <c r="AU11" s="456"/>
      <c r="AV11" s="456" t="s">
        <v>68</v>
      </c>
      <c r="AW11" s="456"/>
      <c r="AX11" s="456"/>
      <c r="AY11" s="456"/>
      <c r="AZ11" s="456"/>
      <c r="BA11" s="456"/>
      <c r="BB11" s="456"/>
      <c r="BC11" s="456"/>
      <c r="BD11" s="456"/>
      <c r="BE11" s="242"/>
    </row>
    <row r="12" spans="2:63" ht="17.25" customHeight="1">
      <c r="B12" s="236"/>
      <c r="C12" s="457"/>
      <c r="D12" s="458"/>
      <c r="E12" s="458"/>
      <c r="F12" s="458"/>
      <c r="G12" s="458"/>
      <c r="H12" s="458"/>
      <c r="I12" s="461"/>
      <c r="J12" s="461"/>
      <c r="K12" s="461"/>
      <c r="L12" s="462"/>
      <c r="M12" s="455" t="s">
        <v>69</v>
      </c>
      <c r="N12" s="455"/>
      <c r="O12" s="455"/>
      <c r="P12" s="455"/>
      <c r="Q12" s="455"/>
      <c r="R12" s="455"/>
      <c r="S12" s="455"/>
      <c r="T12" s="456" t="s">
        <v>70</v>
      </c>
      <c r="U12" s="456"/>
      <c r="V12" s="456"/>
      <c r="W12" s="456"/>
      <c r="X12" s="456"/>
      <c r="Y12" s="456"/>
      <c r="Z12" s="456"/>
      <c r="AA12" s="456" t="s">
        <v>71</v>
      </c>
      <c r="AB12" s="456"/>
      <c r="AC12" s="456"/>
      <c r="AD12" s="456"/>
      <c r="AE12" s="456"/>
      <c r="AF12" s="456"/>
      <c r="AG12" s="456"/>
      <c r="AH12" s="456" t="s">
        <v>70</v>
      </c>
      <c r="AI12" s="456"/>
      <c r="AJ12" s="456"/>
      <c r="AK12" s="456"/>
      <c r="AL12" s="456"/>
      <c r="AM12" s="456"/>
      <c r="AN12" s="456"/>
      <c r="AO12" s="456" t="s">
        <v>71</v>
      </c>
      <c r="AP12" s="456"/>
      <c r="AQ12" s="456"/>
      <c r="AR12" s="456"/>
      <c r="AS12" s="456"/>
      <c r="AT12" s="456"/>
      <c r="AU12" s="456"/>
      <c r="AV12" s="456"/>
      <c r="AW12" s="456"/>
      <c r="AX12" s="456"/>
      <c r="AY12" s="456"/>
      <c r="AZ12" s="456"/>
      <c r="BA12" s="456"/>
      <c r="BB12" s="456"/>
      <c r="BC12" s="456"/>
      <c r="BD12" s="456"/>
      <c r="BE12" s="242"/>
    </row>
    <row r="13" spans="2:63" ht="17.25" customHeight="1">
      <c r="B13" s="236"/>
      <c r="C13" s="457"/>
      <c r="D13" s="458"/>
      <c r="E13" s="458"/>
      <c r="F13" s="458"/>
      <c r="G13" s="458"/>
      <c r="H13" s="459"/>
      <c r="I13" s="434" t="s">
        <v>72</v>
      </c>
      <c r="J13" s="435"/>
      <c r="K13" s="435"/>
      <c r="L13" s="436"/>
      <c r="M13" s="1012">
        <f>'様式1(例'!O37</f>
        <v>25</v>
      </c>
      <c r="N13" s="1013"/>
      <c r="O13" s="1013"/>
      <c r="P13" s="1013"/>
      <c r="Q13" s="1013"/>
      <c r="R13" s="1013"/>
      <c r="S13" s="1014"/>
      <c r="T13" s="467">
        <f>'様式1(例'!T37</f>
        <v>0</v>
      </c>
      <c r="U13" s="467"/>
      <c r="V13" s="467"/>
      <c r="W13" s="467"/>
      <c r="X13" s="467"/>
      <c r="Y13" s="467"/>
      <c r="Z13" s="467"/>
      <c r="AA13" s="1012">
        <f>'様式1(例'!Y37</f>
        <v>0</v>
      </c>
      <c r="AB13" s="1013"/>
      <c r="AC13" s="1013"/>
      <c r="AD13" s="1013"/>
      <c r="AE13" s="1013"/>
      <c r="AF13" s="1013"/>
      <c r="AG13" s="1014"/>
      <c r="AH13" s="467">
        <f>'様式1(例'!AC37</f>
        <v>0</v>
      </c>
      <c r="AI13" s="467"/>
      <c r="AJ13" s="467"/>
      <c r="AK13" s="467"/>
      <c r="AL13" s="467"/>
      <c r="AM13" s="467"/>
      <c r="AN13" s="467"/>
      <c r="AO13" s="467">
        <f>'様式1(例'!AI37</f>
        <v>2</v>
      </c>
      <c r="AP13" s="467"/>
      <c r="AQ13" s="467"/>
      <c r="AR13" s="467"/>
      <c r="AS13" s="467"/>
      <c r="AT13" s="467"/>
      <c r="AU13" s="467"/>
      <c r="AV13" s="467">
        <f>SUM(M13:AU13)</f>
        <v>27</v>
      </c>
      <c r="AW13" s="467"/>
      <c r="AX13" s="467"/>
      <c r="AY13" s="467"/>
      <c r="AZ13" s="467"/>
      <c r="BA13" s="467"/>
      <c r="BB13" s="467"/>
      <c r="BC13" s="467"/>
      <c r="BD13" s="467"/>
      <c r="BE13" s="242"/>
    </row>
    <row r="14" spans="2:63" ht="17.25" customHeight="1">
      <c r="B14" s="236"/>
      <c r="C14" s="457"/>
      <c r="D14" s="458"/>
      <c r="E14" s="458"/>
      <c r="F14" s="458"/>
      <c r="G14" s="458"/>
      <c r="H14" s="459"/>
      <c r="I14" s="434" t="s">
        <v>73</v>
      </c>
      <c r="J14" s="435"/>
      <c r="K14" s="435"/>
      <c r="L14" s="436"/>
      <c r="M14" s="1012">
        <f>'様式1(例'!O38</f>
        <v>15</v>
      </c>
      <c r="N14" s="1013"/>
      <c r="O14" s="1013"/>
      <c r="P14" s="1013"/>
      <c r="Q14" s="1013"/>
      <c r="R14" s="1013"/>
      <c r="S14" s="1014"/>
      <c r="T14" s="467">
        <f>'様式1(例'!T38</f>
        <v>0</v>
      </c>
      <c r="U14" s="467"/>
      <c r="V14" s="467"/>
      <c r="W14" s="467"/>
      <c r="X14" s="467"/>
      <c r="Y14" s="467"/>
      <c r="Z14" s="467"/>
      <c r="AA14" s="467">
        <f>'様式1(例'!Y38</f>
        <v>0</v>
      </c>
      <c r="AB14" s="467"/>
      <c r="AC14" s="467"/>
      <c r="AD14" s="467"/>
      <c r="AE14" s="467"/>
      <c r="AF14" s="467"/>
      <c r="AG14" s="467"/>
      <c r="AH14" s="467">
        <f>'様式1(例'!AC38</f>
        <v>1</v>
      </c>
      <c r="AI14" s="467"/>
      <c r="AJ14" s="467"/>
      <c r="AK14" s="467"/>
      <c r="AL14" s="467"/>
      <c r="AM14" s="467"/>
      <c r="AN14" s="467"/>
      <c r="AO14" s="467">
        <f>'様式1(例'!AI38</f>
        <v>1</v>
      </c>
      <c r="AP14" s="467"/>
      <c r="AQ14" s="467"/>
      <c r="AR14" s="467"/>
      <c r="AS14" s="467"/>
      <c r="AT14" s="467"/>
      <c r="AU14" s="467"/>
      <c r="AV14" s="467">
        <f t="shared" ref="AV14" si="0">SUM(M14:AU14)</f>
        <v>17</v>
      </c>
      <c r="AW14" s="467"/>
      <c r="AX14" s="467"/>
      <c r="AY14" s="467"/>
      <c r="AZ14" s="467"/>
      <c r="BA14" s="467"/>
      <c r="BB14" s="467"/>
      <c r="BC14" s="467"/>
      <c r="BD14" s="467"/>
      <c r="BE14" s="242"/>
    </row>
    <row r="15" spans="2:63" ht="17.25" customHeight="1">
      <c r="B15" s="236"/>
      <c r="C15" s="460"/>
      <c r="D15" s="461"/>
      <c r="E15" s="461"/>
      <c r="F15" s="461"/>
      <c r="G15" s="461"/>
      <c r="H15" s="462"/>
      <c r="I15" s="434" t="s">
        <v>68</v>
      </c>
      <c r="J15" s="435"/>
      <c r="K15" s="435"/>
      <c r="L15" s="436"/>
      <c r="M15" s="467">
        <f>SUM(M13:S14)</f>
        <v>40</v>
      </c>
      <c r="N15" s="467"/>
      <c r="O15" s="467"/>
      <c r="P15" s="467"/>
      <c r="Q15" s="467"/>
      <c r="R15" s="467"/>
      <c r="S15" s="467"/>
      <c r="T15" s="467">
        <f>SUM(T13:Z14)</f>
        <v>0</v>
      </c>
      <c r="U15" s="467"/>
      <c r="V15" s="467"/>
      <c r="W15" s="467"/>
      <c r="X15" s="467"/>
      <c r="Y15" s="467"/>
      <c r="Z15" s="467"/>
      <c r="AA15" s="467">
        <f>SUM(AA13:AG14)</f>
        <v>0</v>
      </c>
      <c r="AB15" s="467"/>
      <c r="AC15" s="467"/>
      <c r="AD15" s="467"/>
      <c r="AE15" s="467"/>
      <c r="AF15" s="467"/>
      <c r="AG15" s="467"/>
      <c r="AH15" s="467">
        <f>SUM(AH13:AN14)</f>
        <v>1</v>
      </c>
      <c r="AI15" s="467"/>
      <c r="AJ15" s="467"/>
      <c r="AK15" s="467"/>
      <c r="AL15" s="467"/>
      <c r="AM15" s="467"/>
      <c r="AN15" s="467"/>
      <c r="AO15" s="467">
        <f>SUM(AO13:AU14)</f>
        <v>3</v>
      </c>
      <c r="AP15" s="467"/>
      <c r="AQ15" s="467"/>
      <c r="AR15" s="467"/>
      <c r="AS15" s="467"/>
      <c r="AT15" s="467"/>
      <c r="AU15" s="467"/>
      <c r="AV15" s="467">
        <f>SUM(M15:AU15)</f>
        <v>44</v>
      </c>
      <c r="AW15" s="468"/>
      <c r="AX15" s="468"/>
      <c r="AY15" s="468"/>
      <c r="AZ15" s="468"/>
      <c r="BA15" s="468"/>
      <c r="BB15" s="468"/>
      <c r="BC15" s="468"/>
      <c r="BD15" s="468"/>
      <c r="BE15" s="242"/>
    </row>
    <row r="16" spans="2:63" ht="12" customHeight="1">
      <c r="B16" s="236"/>
      <c r="H16" s="154"/>
      <c r="I16" s="154"/>
      <c r="J16" s="154"/>
      <c r="K16" s="154"/>
      <c r="L16" s="154"/>
      <c r="M16" s="154"/>
      <c r="N16" s="154"/>
      <c r="O16" s="154"/>
      <c r="P16" s="154"/>
      <c r="Q16" s="154"/>
      <c r="R16" s="154"/>
      <c r="S16" s="154"/>
      <c r="T16" s="154"/>
      <c r="U16" s="40"/>
      <c r="V16" s="40"/>
      <c r="W16" s="40"/>
      <c r="X16" s="40"/>
      <c r="Y16" s="40"/>
      <c r="Z16" s="40"/>
      <c r="AA16" s="40"/>
      <c r="AB16" s="40"/>
      <c r="AC16" s="472">
        <f>L16+1</f>
        <v>1</v>
      </c>
      <c r="AD16" s="473"/>
      <c r="AE16" s="473"/>
      <c r="AF16" s="473"/>
      <c r="AG16" s="473"/>
      <c r="AH16" s="473"/>
      <c r="AI16" s="40"/>
      <c r="AJ16" s="40"/>
      <c r="AK16" s="40"/>
      <c r="AL16" s="40"/>
      <c r="AM16" s="40"/>
      <c r="AN16" s="40"/>
      <c r="AO16" s="40"/>
      <c r="AP16" s="40"/>
      <c r="AQ16" s="40"/>
      <c r="AR16" s="40"/>
      <c r="AS16" s="472">
        <f>AC16+1</f>
        <v>2</v>
      </c>
      <c r="AT16" s="473"/>
      <c r="AU16" s="473"/>
      <c r="AV16" s="473"/>
      <c r="AW16" s="473"/>
      <c r="AX16" s="473"/>
      <c r="AY16" s="40"/>
      <c r="AZ16" s="40"/>
      <c r="BA16" s="154"/>
      <c r="BE16" s="243"/>
    </row>
    <row r="17" spans="2:57" ht="20.25">
      <c r="B17" s="236"/>
      <c r="C17" s="861"/>
      <c r="D17" s="861"/>
      <c r="E17" s="861"/>
      <c r="F17" s="861"/>
      <c r="G17" s="861"/>
      <c r="H17" s="861"/>
      <c r="I17" s="497" t="s">
        <v>74</v>
      </c>
      <c r="J17" s="498"/>
      <c r="K17" s="498"/>
      <c r="L17" s="498"/>
      <c r="M17" s="498"/>
      <c r="N17" s="498"/>
      <c r="O17" s="498"/>
      <c r="P17" s="498"/>
      <c r="Q17" s="498"/>
      <c r="R17" s="498"/>
      <c r="S17" s="498"/>
      <c r="T17" s="498"/>
      <c r="U17" s="498"/>
      <c r="V17" s="498"/>
      <c r="W17" s="498"/>
      <c r="X17" s="498"/>
      <c r="Y17" s="497" t="s">
        <v>75</v>
      </c>
      <c r="Z17" s="498"/>
      <c r="AA17" s="498"/>
      <c r="AB17" s="498"/>
      <c r="AC17" s="498"/>
      <c r="AD17" s="498"/>
      <c r="AE17" s="498"/>
      <c r="AF17" s="498"/>
      <c r="AG17" s="498"/>
      <c r="AH17" s="498"/>
      <c r="AI17" s="498"/>
      <c r="AJ17" s="498"/>
      <c r="AK17" s="498"/>
      <c r="AL17" s="498"/>
      <c r="AM17" s="498"/>
      <c r="AN17" s="498"/>
      <c r="AO17" s="497" t="s">
        <v>76</v>
      </c>
      <c r="AP17" s="498"/>
      <c r="AQ17" s="498"/>
      <c r="AR17" s="498"/>
      <c r="AS17" s="498"/>
      <c r="AT17" s="498"/>
      <c r="AU17" s="498"/>
      <c r="AV17" s="498"/>
      <c r="AW17" s="498"/>
      <c r="AX17" s="498"/>
      <c r="AY17" s="498"/>
      <c r="AZ17" s="498"/>
      <c r="BA17" s="498"/>
      <c r="BB17" s="498"/>
      <c r="BC17" s="498"/>
      <c r="BD17" s="498"/>
      <c r="BE17" s="244"/>
    </row>
    <row r="18" spans="2:57" ht="16.5" customHeight="1">
      <c r="B18" s="236"/>
      <c r="C18" s="861"/>
      <c r="D18" s="861"/>
      <c r="E18" s="861"/>
      <c r="F18" s="861"/>
      <c r="G18" s="861"/>
      <c r="H18" s="861"/>
      <c r="I18" s="160"/>
      <c r="J18" s="161"/>
      <c r="K18" s="161"/>
      <c r="L18" s="479">
        <f>'様式1(例'!N26</f>
        <v>5</v>
      </c>
      <c r="M18" s="479"/>
      <c r="N18" s="474" t="s">
        <v>5</v>
      </c>
      <c r="O18" s="474"/>
      <c r="P18" s="499">
        <f>'様式1(例'!Q26</f>
        <v>20</v>
      </c>
      <c r="Q18" s="499"/>
      <c r="R18" s="477" t="s">
        <v>22</v>
      </c>
      <c r="S18" s="477"/>
      <c r="T18" s="500" t="str">
        <f>IF(L18=0,"",TEXT('様式1(例'!N25,"aaa"))</f>
        <v>火</v>
      </c>
      <c r="U18" s="500"/>
      <c r="V18" s="474" t="s">
        <v>77</v>
      </c>
      <c r="W18" s="474"/>
      <c r="X18" s="475"/>
      <c r="Y18" s="162"/>
      <c r="Z18" s="163"/>
      <c r="AA18" s="163"/>
      <c r="AB18" s="479">
        <f>IF('様式1(例'!AC25-'様式1(例'!N25&lt;1,0,MONTH('様式1(例'!N25+1))</f>
        <v>5</v>
      </c>
      <c r="AC18" s="479"/>
      <c r="AD18" s="474" t="s">
        <v>5</v>
      </c>
      <c r="AE18" s="474"/>
      <c r="AF18" s="499">
        <f>IF('様式1(例'!AC25-'様式1(例'!N25&lt;1,0,DAY('様式1(例'!N25+1))</f>
        <v>21</v>
      </c>
      <c r="AG18" s="499"/>
      <c r="AH18" s="477" t="s">
        <v>22</v>
      </c>
      <c r="AI18" s="477"/>
      <c r="AJ18" s="479" t="str">
        <f>IF('様式1(例'!AC25-'様式1(例'!N25&lt;1,0,TEXT('様式1(例'!N25+1,"aaa"))</f>
        <v>水</v>
      </c>
      <c r="AK18" s="479"/>
      <c r="AL18" s="474" t="s">
        <v>77</v>
      </c>
      <c r="AM18" s="474"/>
      <c r="AN18" s="475"/>
      <c r="AO18" s="162"/>
      <c r="AP18" s="163"/>
      <c r="AQ18" s="163"/>
      <c r="AR18" s="479">
        <f>IF('様式1(例'!AC25-'様式1(例'!N25&lt;2,0,MONTH('様式1(例'!N25+2))</f>
        <v>5</v>
      </c>
      <c r="AS18" s="479"/>
      <c r="AT18" s="474" t="s">
        <v>5</v>
      </c>
      <c r="AU18" s="474"/>
      <c r="AV18" s="499">
        <f>IF('様式1(例'!AC25-'様式1(例'!N25&lt;2,0,DAY('様式1(例'!N25+2))</f>
        <v>22</v>
      </c>
      <c r="AW18" s="499"/>
      <c r="AX18" s="477" t="s">
        <v>22</v>
      </c>
      <c r="AY18" s="477"/>
      <c r="AZ18" s="479" t="str">
        <f>IF('様式1(例'!AC25-'様式1(例'!N25&lt;2,0,TEXT('様式1(例'!N25+2,"aaa"))</f>
        <v>木</v>
      </c>
      <c r="BA18" s="479"/>
      <c r="BB18" s="474" t="s">
        <v>77</v>
      </c>
      <c r="BC18" s="474"/>
      <c r="BD18" s="475"/>
      <c r="BE18" s="245"/>
    </row>
    <row r="19" spans="2:57" ht="17.25" customHeight="1">
      <c r="B19" s="236"/>
      <c r="C19" s="434" t="s">
        <v>78</v>
      </c>
      <c r="D19" s="435"/>
      <c r="E19" s="435"/>
      <c r="F19" s="435"/>
      <c r="G19" s="435"/>
      <c r="H19" s="435"/>
      <c r="I19" s="1009"/>
      <c r="J19" s="524"/>
      <c r="K19" s="493" t="s">
        <v>79</v>
      </c>
      <c r="L19" s="493"/>
      <c r="M19" s="493"/>
      <c r="N19" s="1010">
        <v>1</v>
      </c>
      <c r="O19" s="1010"/>
      <c r="P19" s="495" t="s">
        <v>80</v>
      </c>
      <c r="Q19" s="495"/>
      <c r="R19" s="495"/>
      <c r="S19" s="246"/>
      <c r="T19" s="496" t="s">
        <v>81</v>
      </c>
      <c r="U19" s="496"/>
      <c r="V19" s="496"/>
      <c r="W19" s="496"/>
      <c r="X19" s="971" t="s">
        <v>82</v>
      </c>
      <c r="Y19" s="971"/>
      <c r="Z19" s="971"/>
      <c r="AA19" s="971"/>
      <c r="AB19" s="971"/>
      <c r="AC19" s="44" t="s">
        <v>83</v>
      </c>
      <c r="AD19" s="1011">
        <v>1</v>
      </c>
      <c r="AE19" s="1011"/>
      <c r="AF19" s="488" t="s">
        <v>84</v>
      </c>
      <c r="AG19" s="489"/>
      <c r="AH19" s="489"/>
      <c r="AI19" s="48" t="s">
        <v>85</v>
      </c>
      <c r="AJ19" s="48"/>
      <c r="AK19" s="48"/>
      <c r="AL19" s="130"/>
      <c r="AM19" s="1004" t="s">
        <v>348</v>
      </c>
      <c r="AN19" s="1004"/>
      <c r="AO19" s="1004"/>
      <c r="AP19" s="1004"/>
      <c r="AQ19" s="1004"/>
      <c r="AR19" s="1004"/>
      <c r="AS19" s="1004"/>
      <c r="AT19" s="1004"/>
      <c r="AU19" s="1004"/>
      <c r="AV19" s="1004"/>
      <c r="AW19" s="1004"/>
      <c r="AX19" s="1004"/>
      <c r="AY19" s="1004"/>
      <c r="AZ19" s="1004"/>
      <c r="BA19" s="1004"/>
      <c r="BB19" s="1004"/>
      <c r="BC19" s="48" t="s">
        <v>86</v>
      </c>
      <c r="BD19" s="49"/>
      <c r="BE19" s="247"/>
    </row>
    <row r="20" spans="2:57" ht="17.25" customHeight="1">
      <c r="B20" s="236"/>
      <c r="C20" s="434" t="s">
        <v>87</v>
      </c>
      <c r="D20" s="435"/>
      <c r="E20" s="435"/>
      <c r="F20" s="435"/>
      <c r="G20" s="435"/>
      <c r="H20" s="435"/>
      <c r="I20" s="1005"/>
      <c r="J20" s="1006"/>
      <c r="K20" s="509" t="s">
        <v>88</v>
      </c>
      <c r="L20" s="510"/>
      <c r="M20" s="510"/>
      <c r="N20" s="506" t="s">
        <v>89</v>
      </c>
      <c r="O20" s="506"/>
      <c r="P20" s="506"/>
      <c r="Q20" s="506"/>
      <c r="R20" s="506"/>
      <c r="S20" s="506"/>
      <c r="T20" s="506"/>
      <c r="U20" s="1007">
        <v>0.375</v>
      </c>
      <c r="V20" s="1007"/>
      <c r="W20" s="1007"/>
      <c r="X20" s="46" t="s">
        <v>90</v>
      </c>
      <c r="Z20" s="47"/>
      <c r="AA20" s="47"/>
      <c r="AC20" s="489" t="s">
        <v>91</v>
      </c>
      <c r="AD20" s="489"/>
      <c r="AE20" s="489"/>
      <c r="AF20" s="489"/>
      <c r="AG20" s="489"/>
      <c r="AH20" s="489"/>
      <c r="AI20" s="489"/>
      <c r="AJ20" s="489"/>
      <c r="AK20" s="489"/>
      <c r="AL20" s="489"/>
      <c r="AM20" s="489"/>
      <c r="AN20" s="503" t="s">
        <v>92</v>
      </c>
      <c r="AO20" s="503"/>
      <c r="AP20" s="503"/>
      <c r="AQ20" s="503"/>
      <c r="AR20" s="503"/>
      <c r="AS20" s="503"/>
      <c r="AT20" s="503"/>
      <c r="AU20" s="1007"/>
      <c r="AV20" s="1008"/>
      <c r="AW20" s="1008"/>
      <c r="AX20" s="506" t="s">
        <v>93</v>
      </c>
      <c r="AY20" s="506"/>
      <c r="AZ20" s="48"/>
      <c r="BA20" s="48"/>
      <c r="BB20" s="48"/>
      <c r="BC20" s="48"/>
      <c r="BD20" s="49"/>
      <c r="BE20" s="247"/>
    </row>
    <row r="21" spans="2:57" ht="16.5" customHeight="1">
      <c r="B21" s="236"/>
      <c r="C21" s="440" t="s">
        <v>94</v>
      </c>
      <c r="D21" s="441"/>
      <c r="E21" s="441"/>
      <c r="F21" s="441"/>
      <c r="G21" s="441"/>
      <c r="H21" s="442"/>
      <c r="I21" s="166" t="s">
        <v>95</v>
      </c>
      <c r="J21" s="167"/>
      <c r="K21" s="167"/>
      <c r="L21" s="167"/>
      <c r="M21" s="167"/>
      <c r="N21" s="167"/>
      <c r="O21" s="170"/>
      <c r="P21" s="170"/>
      <c r="Q21" s="170" t="s">
        <v>96</v>
      </c>
      <c r="R21" s="170"/>
      <c r="S21" s="170"/>
      <c r="T21" s="170"/>
      <c r="U21" s="170" t="s">
        <v>97</v>
      </c>
      <c r="V21" s="170"/>
      <c r="W21" s="170"/>
      <c r="X21" s="172"/>
      <c r="Y21" s="951">
        <v>0.27083333333333331</v>
      </c>
      <c r="Z21" s="952"/>
      <c r="AA21" s="511" t="s">
        <v>305</v>
      </c>
      <c r="AB21" s="511"/>
      <c r="AC21" s="511"/>
      <c r="AD21" s="511"/>
      <c r="AE21" s="511"/>
      <c r="AF21" s="511"/>
      <c r="AG21" s="511"/>
      <c r="AH21" s="511"/>
      <c r="AI21" s="511"/>
      <c r="AJ21" s="511"/>
      <c r="AK21" s="511"/>
      <c r="AL21" s="511"/>
      <c r="AM21" s="511"/>
      <c r="AN21" s="512"/>
      <c r="AO21" s="951">
        <v>0.27083333333333331</v>
      </c>
      <c r="AP21" s="952"/>
      <c r="AQ21" s="511" t="s">
        <v>305</v>
      </c>
      <c r="AR21" s="511"/>
      <c r="AS21" s="511"/>
      <c r="AT21" s="511"/>
      <c r="AU21" s="511"/>
      <c r="AV21" s="511"/>
      <c r="AW21" s="511"/>
      <c r="AX21" s="511"/>
      <c r="AY21" s="511"/>
      <c r="AZ21" s="511"/>
      <c r="BA21" s="511"/>
      <c r="BB21" s="511"/>
      <c r="BC21" s="511"/>
      <c r="BD21" s="512"/>
      <c r="BE21" s="248"/>
    </row>
    <row r="22" spans="2:57" ht="16.5" customHeight="1">
      <c r="B22" s="236"/>
      <c r="C22" s="440" t="s">
        <v>98</v>
      </c>
      <c r="D22" s="441"/>
      <c r="E22" s="441"/>
      <c r="F22" s="441"/>
      <c r="G22" s="441"/>
      <c r="H22" s="442"/>
      <c r="I22" s="166" t="s">
        <v>99</v>
      </c>
      <c r="J22" s="167"/>
      <c r="K22" s="167"/>
      <c r="L22" s="167"/>
      <c r="M22" s="167"/>
      <c r="N22" s="167"/>
      <c r="O22" s="170"/>
      <c r="P22" s="170"/>
      <c r="Q22" s="170" t="s">
        <v>100</v>
      </c>
      <c r="R22" s="170"/>
      <c r="S22" s="170"/>
      <c r="T22" s="170"/>
      <c r="U22" s="170" t="s">
        <v>101</v>
      </c>
      <c r="V22" s="170"/>
      <c r="W22" s="170"/>
      <c r="X22" s="172"/>
      <c r="Y22" s="951">
        <v>0.29166666666666669</v>
      </c>
      <c r="Z22" s="952"/>
      <c r="AA22" s="513" t="s">
        <v>306</v>
      </c>
      <c r="AB22" s="513"/>
      <c r="AC22" s="513"/>
      <c r="AD22" s="513"/>
      <c r="AE22" s="513"/>
      <c r="AF22" s="513"/>
      <c r="AG22" s="187"/>
      <c r="AH22" s="187"/>
      <c r="AI22" s="187" t="s">
        <v>102</v>
      </c>
      <c r="AJ22" s="187"/>
      <c r="AK22" s="187"/>
      <c r="AL22" s="187"/>
      <c r="AM22" s="187" t="s">
        <v>97</v>
      </c>
      <c r="AN22" s="188"/>
      <c r="AO22" s="951">
        <v>0.29166666666666669</v>
      </c>
      <c r="AP22" s="952"/>
      <c r="AQ22" s="513" t="s">
        <v>306</v>
      </c>
      <c r="AR22" s="513"/>
      <c r="AS22" s="513"/>
      <c r="AT22" s="513"/>
      <c r="AU22" s="513"/>
      <c r="AV22" s="513"/>
      <c r="AW22" s="187"/>
      <c r="AX22" s="187"/>
      <c r="AY22" s="187" t="s">
        <v>102</v>
      </c>
      <c r="AZ22" s="187"/>
      <c r="BA22" s="187"/>
      <c r="BB22" s="187"/>
      <c r="BC22" s="187" t="s">
        <v>97</v>
      </c>
      <c r="BD22" s="188"/>
      <c r="BE22" s="249"/>
    </row>
    <row r="23" spans="2:57" ht="16.5" customHeight="1">
      <c r="B23" s="236"/>
      <c r="C23" s="440" t="s">
        <v>103</v>
      </c>
      <c r="D23" s="441"/>
      <c r="E23" s="441"/>
      <c r="F23" s="441"/>
      <c r="G23" s="441"/>
      <c r="H23" s="442"/>
      <c r="I23" s="164" t="s">
        <v>104</v>
      </c>
      <c r="J23" s="165"/>
      <c r="K23" s="165"/>
      <c r="L23" s="165"/>
      <c r="M23" s="165"/>
      <c r="N23" s="165"/>
      <c r="O23" s="173"/>
      <c r="P23" s="173"/>
      <c r="Q23" s="173" t="s">
        <v>105</v>
      </c>
      <c r="R23" s="173"/>
      <c r="S23" s="173"/>
      <c r="T23" s="191"/>
      <c r="U23" s="176" t="s">
        <v>106</v>
      </c>
      <c r="V23" s="176"/>
      <c r="W23" s="176"/>
      <c r="X23" s="177"/>
      <c r="Y23" s="951">
        <v>0.2986111111111111</v>
      </c>
      <c r="Z23" s="952"/>
      <c r="AA23" s="511" t="s">
        <v>307</v>
      </c>
      <c r="AB23" s="511"/>
      <c r="AC23" s="511"/>
      <c r="AD23" s="511"/>
      <c r="AE23" s="511"/>
      <c r="AF23" s="511"/>
      <c r="AG23" s="511"/>
      <c r="AH23" s="511"/>
      <c r="AI23" s="511"/>
      <c r="AJ23" s="511"/>
      <c r="AK23" s="511"/>
      <c r="AL23" s="511"/>
      <c r="AM23" s="511"/>
      <c r="AN23" s="512"/>
      <c r="AO23" s="951">
        <v>0.2986111111111111</v>
      </c>
      <c r="AP23" s="952"/>
      <c r="AQ23" s="511" t="s">
        <v>307</v>
      </c>
      <c r="AR23" s="511"/>
      <c r="AS23" s="511"/>
      <c r="AT23" s="511"/>
      <c r="AU23" s="511"/>
      <c r="AV23" s="511"/>
      <c r="AW23" s="511"/>
      <c r="AX23" s="511"/>
      <c r="AY23" s="511"/>
      <c r="AZ23" s="511"/>
      <c r="BA23" s="511"/>
      <c r="BB23" s="511"/>
      <c r="BC23" s="511"/>
      <c r="BD23" s="512"/>
      <c r="BE23" s="248"/>
    </row>
    <row r="24" spans="2:57" ht="16.5" customHeight="1">
      <c r="B24" s="236"/>
      <c r="C24" s="521" t="s">
        <v>107</v>
      </c>
      <c r="D24" s="522"/>
      <c r="E24" s="522"/>
      <c r="F24" s="522"/>
      <c r="G24" s="522"/>
      <c r="H24" s="523"/>
      <c r="I24" s="166" t="s">
        <v>234</v>
      </c>
      <c r="J24" s="167"/>
      <c r="K24" s="167"/>
      <c r="L24" s="167"/>
      <c r="M24" s="167"/>
      <c r="N24" s="167"/>
      <c r="O24" s="170"/>
      <c r="P24" s="170"/>
      <c r="Q24" s="170" t="s">
        <v>96</v>
      </c>
      <c r="R24" s="170"/>
      <c r="S24" s="170"/>
      <c r="T24" s="170"/>
      <c r="U24" s="170" t="s">
        <v>97</v>
      </c>
      <c r="V24" s="170"/>
      <c r="W24" s="170"/>
      <c r="X24" s="172"/>
      <c r="Y24" s="951">
        <v>0.31944444444444442</v>
      </c>
      <c r="Z24" s="952"/>
      <c r="AA24" s="524" t="s">
        <v>310</v>
      </c>
      <c r="AB24" s="524"/>
      <c r="AC24" s="524"/>
      <c r="AD24" s="956" t="s">
        <v>108</v>
      </c>
      <c r="AE24" s="956"/>
      <c r="AF24" s="956"/>
      <c r="AG24" s="956"/>
      <c r="AH24" s="956"/>
      <c r="AI24" s="52" t="s">
        <v>109</v>
      </c>
      <c r="AJ24" s="1000">
        <v>44</v>
      </c>
      <c r="AK24" s="1001"/>
      <c r="AL24" s="1002" t="s">
        <v>110</v>
      </c>
      <c r="AM24" s="495"/>
      <c r="AN24" s="1003"/>
      <c r="AO24" s="951">
        <v>0.31944444444444442</v>
      </c>
      <c r="AP24" s="952"/>
      <c r="AQ24" s="524" t="s">
        <v>310</v>
      </c>
      <c r="AR24" s="524"/>
      <c r="AS24" s="524"/>
      <c r="AT24" s="956" t="s">
        <v>111</v>
      </c>
      <c r="AU24" s="956"/>
      <c r="AV24" s="956"/>
      <c r="AW24" s="956"/>
      <c r="AX24" s="956"/>
      <c r="AY24" s="52" t="s">
        <v>109</v>
      </c>
      <c r="AZ24" s="1000">
        <v>44</v>
      </c>
      <c r="BA24" s="1001"/>
      <c r="BB24" s="1002" t="s">
        <v>110</v>
      </c>
      <c r="BC24" s="495"/>
      <c r="BD24" s="1003"/>
      <c r="BE24" s="249"/>
    </row>
    <row r="25" spans="2:57" ht="16.5" customHeight="1">
      <c r="B25" s="236"/>
      <c r="C25" s="440" t="s">
        <v>112</v>
      </c>
      <c r="D25" s="441"/>
      <c r="E25" s="441"/>
      <c r="F25" s="441"/>
      <c r="G25" s="441"/>
      <c r="H25" s="442"/>
      <c r="I25" s="168" t="s">
        <v>113</v>
      </c>
      <c r="J25" s="169"/>
      <c r="K25" s="169"/>
      <c r="L25" s="169"/>
      <c r="M25" s="169"/>
      <c r="N25" s="169"/>
      <c r="O25" s="169"/>
      <c r="P25" s="169"/>
      <c r="Q25" s="169"/>
      <c r="R25" s="179"/>
      <c r="S25" s="179"/>
      <c r="T25" s="179" t="s">
        <v>102</v>
      </c>
      <c r="U25" s="179"/>
      <c r="V25" s="179"/>
      <c r="W25" s="179" t="s">
        <v>97</v>
      </c>
      <c r="X25" s="180"/>
      <c r="Y25" s="951">
        <v>0.3611111111111111</v>
      </c>
      <c r="Z25" s="952"/>
      <c r="AA25" s="511" t="s">
        <v>308</v>
      </c>
      <c r="AB25" s="511"/>
      <c r="AC25" s="511"/>
      <c r="AD25" s="511"/>
      <c r="AE25" s="511"/>
      <c r="AF25" s="511"/>
      <c r="AG25" s="511"/>
      <c r="AH25" s="511"/>
      <c r="AI25" s="511"/>
      <c r="AJ25" s="511"/>
      <c r="AK25" s="511"/>
      <c r="AL25" s="511"/>
      <c r="AM25" s="511"/>
      <c r="AN25" s="512"/>
      <c r="AO25" s="951">
        <v>0.3611111111111111</v>
      </c>
      <c r="AP25" s="952"/>
      <c r="AQ25" s="511" t="s">
        <v>308</v>
      </c>
      <c r="AR25" s="511"/>
      <c r="AS25" s="511"/>
      <c r="AT25" s="511"/>
      <c r="AU25" s="511"/>
      <c r="AV25" s="511"/>
      <c r="AW25" s="511"/>
      <c r="AX25" s="511"/>
      <c r="AY25" s="511"/>
      <c r="AZ25" s="511"/>
      <c r="BA25" s="511"/>
      <c r="BB25" s="511"/>
      <c r="BC25" s="511"/>
      <c r="BD25" s="512"/>
      <c r="BE25" s="248"/>
    </row>
    <row r="26" spans="2:57" ht="15" customHeight="1">
      <c r="B26" s="236"/>
      <c r="C26" s="588" t="s">
        <v>316</v>
      </c>
      <c r="D26" s="589"/>
      <c r="E26" s="589"/>
      <c r="F26" s="589"/>
      <c r="G26" s="589"/>
      <c r="H26" s="590"/>
      <c r="I26" s="985"/>
      <c r="J26" s="986"/>
      <c r="K26" s="986"/>
      <c r="L26" s="986"/>
      <c r="M26" s="986"/>
      <c r="N26" s="986"/>
      <c r="O26" s="986"/>
      <c r="P26" s="986"/>
      <c r="Q26" s="986"/>
      <c r="R26" s="986"/>
      <c r="S26" s="986"/>
      <c r="T26" s="986"/>
      <c r="U26" s="986"/>
      <c r="V26" s="986"/>
      <c r="W26" s="986"/>
      <c r="X26" s="987"/>
      <c r="Y26" s="961" t="s">
        <v>116</v>
      </c>
      <c r="Z26" s="962"/>
      <c r="AA26" s="962"/>
      <c r="AB26" s="962"/>
      <c r="AC26" s="962"/>
      <c r="AD26" s="962"/>
      <c r="AE26" s="962"/>
      <c r="AF26" s="962"/>
      <c r="AG26" s="962"/>
      <c r="AH26" s="962"/>
      <c r="AI26" s="962"/>
      <c r="AJ26" s="962"/>
      <c r="AK26" s="962"/>
      <c r="AL26" s="962"/>
      <c r="AM26" s="962"/>
      <c r="AN26" s="963"/>
      <c r="AO26" s="985"/>
      <c r="AP26" s="986"/>
      <c r="AQ26" s="986"/>
      <c r="AR26" s="986"/>
      <c r="AS26" s="986"/>
      <c r="AT26" s="986"/>
      <c r="AU26" s="986"/>
      <c r="AV26" s="986"/>
      <c r="AW26" s="986"/>
      <c r="AX26" s="986"/>
      <c r="AY26" s="986"/>
      <c r="AZ26" s="986"/>
      <c r="BA26" s="986"/>
      <c r="BB26" s="986"/>
      <c r="BC26" s="986"/>
      <c r="BD26" s="987"/>
      <c r="BE26" s="250"/>
    </row>
    <row r="27" spans="2:57" ht="15" customHeight="1">
      <c r="B27" s="236"/>
      <c r="C27" s="591"/>
      <c r="D27" s="592"/>
      <c r="E27" s="592"/>
      <c r="F27" s="592"/>
      <c r="G27" s="592"/>
      <c r="H27" s="593"/>
      <c r="I27" s="961" t="s">
        <v>115</v>
      </c>
      <c r="J27" s="962"/>
      <c r="K27" s="962"/>
      <c r="L27" s="962"/>
      <c r="M27" s="962"/>
      <c r="N27" s="962"/>
      <c r="O27" s="962"/>
      <c r="P27" s="962"/>
      <c r="Q27" s="962"/>
      <c r="R27" s="962"/>
      <c r="S27" s="962"/>
      <c r="T27" s="962"/>
      <c r="U27" s="962"/>
      <c r="V27" s="962"/>
      <c r="W27" s="962"/>
      <c r="X27" s="963"/>
      <c r="Y27" s="961" t="s">
        <v>119</v>
      </c>
      <c r="Z27" s="962"/>
      <c r="AA27" s="962"/>
      <c r="AB27" s="962"/>
      <c r="AC27" s="962"/>
      <c r="AD27" s="962"/>
      <c r="AE27" s="962"/>
      <c r="AF27" s="962"/>
      <c r="AG27" s="962"/>
      <c r="AH27" s="962"/>
      <c r="AI27" s="962"/>
      <c r="AJ27" s="962"/>
      <c r="AK27" s="962"/>
      <c r="AL27" s="962"/>
      <c r="AM27" s="962"/>
      <c r="AN27" s="963"/>
      <c r="AO27" s="997" t="s">
        <v>117</v>
      </c>
      <c r="AP27" s="998"/>
      <c r="AQ27" s="998"/>
      <c r="AR27" s="998"/>
      <c r="AS27" s="998"/>
      <c r="AT27" s="998"/>
      <c r="AU27" s="998"/>
      <c r="AV27" s="998"/>
      <c r="AW27" s="998"/>
      <c r="AX27" s="998"/>
      <c r="AY27" s="998"/>
      <c r="AZ27" s="998"/>
      <c r="BA27" s="998"/>
      <c r="BB27" s="998"/>
      <c r="BC27" s="998"/>
      <c r="BD27" s="999"/>
      <c r="BE27" s="250"/>
    </row>
    <row r="28" spans="2:57" ht="15" customHeight="1">
      <c r="B28" s="236"/>
      <c r="C28" s="591"/>
      <c r="D28" s="592"/>
      <c r="E28" s="592"/>
      <c r="F28" s="592"/>
      <c r="G28" s="592"/>
      <c r="H28" s="593"/>
      <c r="I28" s="961" t="s">
        <v>118</v>
      </c>
      <c r="J28" s="962"/>
      <c r="K28" s="962"/>
      <c r="L28" s="962"/>
      <c r="M28" s="962"/>
      <c r="N28" s="962"/>
      <c r="O28" s="962"/>
      <c r="P28" s="962"/>
      <c r="Q28" s="962"/>
      <c r="R28" s="962"/>
      <c r="S28" s="962"/>
      <c r="T28" s="962"/>
      <c r="U28" s="962"/>
      <c r="V28" s="962"/>
      <c r="W28" s="962"/>
      <c r="X28" s="963"/>
      <c r="Y28" s="961"/>
      <c r="Z28" s="962"/>
      <c r="AA28" s="962"/>
      <c r="AB28" s="962"/>
      <c r="AC28" s="962"/>
      <c r="AD28" s="962"/>
      <c r="AE28" s="962"/>
      <c r="AF28" s="962"/>
      <c r="AG28" s="962"/>
      <c r="AH28" s="962"/>
      <c r="AI28" s="962"/>
      <c r="AJ28" s="962"/>
      <c r="AK28" s="962"/>
      <c r="AL28" s="962"/>
      <c r="AM28" s="962"/>
      <c r="AN28" s="963"/>
      <c r="AO28" s="997" t="s">
        <v>120</v>
      </c>
      <c r="AP28" s="998"/>
      <c r="AQ28" s="998"/>
      <c r="AR28" s="998"/>
      <c r="AS28" s="998"/>
      <c r="AT28" s="998"/>
      <c r="AU28" s="998"/>
      <c r="AV28" s="998"/>
      <c r="AW28" s="998"/>
      <c r="AX28" s="998"/>
      <c r="AY28" s="998"/>
      <c r="AZ28" s="998"/>
      <c r="BA28" s="998"/>
      <c r="BB28" s="998"/>
      <c r="BC28" s="998"/>
      <c r="BD28" s="999"/>
      <c r="BE28" s="250"/>
    </row>
    <row r="29" spans="2:57" ht="15" customHeight="1">
      <c r="B29" s="236"/>
      <c r="C29" s="988" t="s">
        <v>317</v>
      </c>
      <c r="D29" s="989"/>
      <c r="E29" s="989"/>
      <c r="F29" s="989"/>
      <c r="G29" s="989"/>
      <c r="H29" s="990"/>
      <c r="I29" s="961" t="s">
        <v>121</v>
      </c>
      <c r="J29" s="962"/>
      <c r="K29" s="962"/>
      <c r="L29" s="962"/>
      <c r="M29" s="962"/>
      <c r="N29" s="962"/>
      <c r="O29" s="962"/>
      <c r="P29" s="962"/>
      <c r="Q29" s="962"/>
      <c r="R29" s="962"/>
      <c r="S29" s="962"/>
      <c r="T29" s="962"/>
      <c r="U29" s="962"/>
      <c r="V29" s="962"/>
      <c r="W29" s="962"/>
      <c r="X29" s="963"/>
      <c r="Y29" s="961"/>
      <c r="Z29" s="962"/>
      <c r="AA29" s="962"/>
      <c r="AB29" s="962"/>
      <c r="AC29" s="962"/>
      <c r="AD29" s="962"/>
      <c r="AE29" s="962"/>
      <c r="AF29" s="962"/>
      <c r="AG29" s="962"/>
      <c r="AH29" s="962"/>
      <c r="AI29" s="962"/>
      <c r="AJ29" s="962"/>
      <c r="AK29" s="962"/>
      <c r="AL29" s="962"/>
      <c r="AM29" s="962"/>
      <c r="AN29" s="963"/>
      <c r="AO29" s="961"/>
      <c r="AP29" s="962"/>
      <c r="AQ29" s="962"/>
      <c r="AR29" s="962"/>
      <c r="AS29" s="962"/>
      <c r="AT29" s="962"/>
      <c r="AU29" s="962"/>
      <c r="AV29" s="962"/>
      <c r="AW29" s="962"/>
      <c r="AX29" s="962"/>
      <c r="AY29" s="962"/>
      <c r="AZ29" s="962"/>
      <c r="BA29" s="962"/>
      <c r="BB29" s="962"/>
      <c r="BC29" s="962"/>
      <c r="BD29" s="963"/>
      <c r="BE29" s="250"/>
    </row>
    <row r="30" spans="2:57" ht="15" customHeight="1">
      <c r="B30" s="236"/>
      <c r="C30" s="988"/>
      <c r="D30" s="989"/>
      <c r="E30" s="989"/>
      <c r="F30" s="989"/>
      <c r="G30" s="989"/>
      <c r="H30" s="990"/>
      <c r="I30" s="961" t="s">
        <v>122</v>
      </c>
      <c r="J30" s="962"/>
      <c r="K30" s="962"/>
      <c r="L30" s="962"/>
      <c r="M30" s="962"/>
      <c r="N30" s="962"/>
      <c r="O30" s="962"/>
      <c r="P30" s="962"/>
      <c r="Q30" s="962"/>
      <c r="R30" s="962"/>
      <c r="S30" s="962"/>
      <c r="T30" s="962"/>
      <c r="U30" s="962"/>
      <c r="V30" s="962"/>
      <c r="W30" s="962"/>
      <c r="X30" s="963"/>
      <c r="Y30" s="994"/>
      <c r="Z30" s="995"/>
      <c r="AA30" s="995"/>
      <c r="AB30" s="995"/>
      <c r="AC30" s="995"/>
      <c r="AD30" s="995"/>
      <c r="AE30" s="995"/>
      <c r="AF30" s="995"/>
      <c r="AG30" s="995"/>
      <c r="AH30" s="995"/>
      <c r="AI30" s="995"/>
      <c r="AJ30" s="995"/>
      <c r="AK30" s="995"/>
      <c r="AL30" s="995"/>
      <c r="AM30" s="995"/>
      <c r="AN30" s="996"/>
      <c r="AO30" s="982"/>
      <c r="AP30" s="983"/>
      <c r="AQ30" s="983"/>
      <c r="AR30" s="983"/>
      <c r="AS30" s="983"/>
      <c r="AT30" s="983"/>
      <c r="AU30" s="983"/>
      <c r="AV30" s="983"/>
      <c r="AW30" s="983"/>
      <c r="AX30" s="983"/>
      <c r="AY30" s="983"/>
      <c r="AZ30" s="983"/>
      <c r="BA30" s="983"/>
      <c r="BB30" s="983"/>
      <c r="BC30" s="983"/>
      <c r="BD30" s="984"/>
      <c r="BE30" s="251"/>
    </row>
    <row r="31" spans="2:57" ht="15" customHeight="1">
      <c r="B31" s="236"/>
      <c r="C31" s="991"/>
      <c r="D31" s="992"/>
      <c r="E31" s="992"/>
      <c r="F31" s="992"/>
      <c r="G31" s="992"/>
      <c r="H31" s="993"/>
      <c r="I31" s="982"/>
      <c r="J31" s="983"/>
      <c r="K31" s="983"/>
      <c r="L31" s="983"/>
      <c r="M31" s="983"/>
      <c r="N31" s="983"/>
      <c r="O31" s="983"/>
      <c r="P31" s="983"/>
      <c r="Q31" s="983"/>
      <c r="R31" s="983"/>
      <c r="S31" s="983"/>
      <c r="T31" s="983"/>
      <c r="U31" s="983"/>
      <c r="V31" s="983"/>
      <c r="W31" s="983"/>
      <c r="X31" s="984"/>
      <c r="Y31" s="536" t="s">
        <v>228</v>
      </c>
      <c r="Z31" s="537"/>
      <c r="AA31" s="537"/>
      <c r="AB31" s="537"/>
      <c r="AC31" s="537"/>
      <c r="AD31" s="953" t="s">
        <v>353</v>
      </c>
      <c r="AE31" s="953"/>
      <c r="AF31" s="953"/>
      <c r="AG31" s="953"/>
      <c r="AH31" s="953"/>
      <c r="AI31" s="953"/>
      <c r="AJ31" s="953"/>
      <c r="AK31" s="953"/>
      <c r="AL31" s="953"/>
      <c r="AM31" s="953"/>
      <c r="AN31" s="954"/>
      <c r="AO31" s="536" t="s">
        <v>228</v>
      </c>
      <c r="AP31" s="537"/>
      <c r="AQ31" s="537"/>
      <c r="AR31" s="537"/>
      <c r="AS31" s="537"/>
      <c r="AT31" s="953" t="s">
        <v>355</v>
      </c>
      <c r="AU31" s="953"/>
      <c r="AV31" s="953"/>
      <c r="AW31" s="953"/>
      <c r="AX31" s="953"/>
      <c r="AY31" s="953"/>
      <c r="AZ31" s="953"/>
      <c r="BA31" s="953"/>
      <c r="BB31" s="953"/>
      <c r="BC31" s="953"/>
      <c r="BD31" s="954"/>
      <c r="BE31" s="250"/>
    </row>
    <row r="32" spans="2:57" ht="15.75" customHeight="1">
      <c r="B32" s="236"/>
      <c r="C32" s="521" t="s">
        <v>123</v>
      </c>
      <c r="D32" s="522"/>
      <c r="E32" s="522"/>
      <c r="F32" s="522"/>
      <c r="G32" s="522"/>
      <c r="H32" s="523"/>
      <c r="I32" s="951">
        <v>0.5</v>
      </c>
      <c r="J32" s="952"/>
      <c r="K32" s="524" t="s">
        <v>309</v>
      </c>
      <c r="L32" s="524"/>
      <c r="M32" s="524"/>
      <c r="N32" s="971" t="s">
        <v>124</v>
      </c>
      <c r="O32" s="971"/>
      <c r="P32" s="971"/>
      <c r="Q32" s="971"/>
      <c r="R32" s="971"/>
      <c r="S32" s="55" t="s">
        <v>109</v>
      </c>
      <c r="T32" s="967">
        <v>43</v>
      </c>
      <c r="U32" s="968"/>
      <c r="V32" s="969" t="s">
        <v>110</v>
      </c>
      <c r="W32" s="969"/>
      <c r="X32" s="970"/>
      <c r="Y32" s="951">
        <v>0.5</v>
      </c>
      <c r="Z32" s="952"/>
      <c r="AA32" s="524" t="s">
        <v>309</v>
      </c>
      <c r="AB32" s="524"/>
      <c r="AC32" s="524"/>
      <c r="AD32" s="971" t="s">
        <v>125</v>
      </c>
      <c r="AE32" s="971"/>
      <c r="AF32" s="971"/>
      <c r="AG32" s="971"/>
      <c r="AH32" s="971"/>
      <c r="AI32" s="55" t="s">
        <v>109</v>
      </c>
      <c r="AJ32" s="967">
        <v>44</v>
      </c>
      <c r="AK32" s="968"/>
      <c r="AL32" s="969" t="s">
        <v>110</v>
      </c>
      <c r="AM32" s="969"/>
      <c r="AN32" s="970"/>
      <c r="AO32" s="951">
        <v>0.5</v>
      </c>
      <c r="AP32" s="952"/>
      <c r="AQ32" s="524" t="s">
        <v>309</v>
      </c>
      <c r="AR32" s="524"/>
      <c r="AS32" s="524"/>
      <c r="AT32" s="971" t="s">
        <v>126</v>
      </c>
      <c r="AU32" s="971"/>
      <c r="AV32" s="971"/>
      <c r="AW32" s="971"/>
      <c r="AX32" s="971"/>
      <c r="AY32" s="55" t="s">
        <v>109</v>
      </c>
      <c r="AZ32" s="967">
        <v>44</v>
      </c>
      <c r="BA32" s="968"/>
      <c r="BB32" s="969" t="s">
        <v>110</v>
      </c>
      <c r="BC32" s="969"/>
      <c r="BD32" s="970"/>
      <c r="BE32" s="249"/>
    </row>
    <row r="33" spans="2:64" ht="15" customHeight="1">
      <c r="B33" s="236"/>
      <c r="C33" s="543" t="s">
        <v>316</v>
      </c>
      <c r="D33" s="544"/>
      <c r="E33" s="544"/>
      <c r="F33" s="544"/>
      <c r="G33" s="544"/>
      <c r="H33" s="545"/>
      <c r="I33" s="985" t="s">
        <v>369</v>
      </c>
      <c r="J33" s="986"/>
      <c r="K33" s="986"/>
      <c r="L33" s="986"/>
      <c r="M33" s="986"/>
      <c r="N33" s="986"/>
      <c r="O33" s="986"/>
      <c r="P33" s="986"/>
      <c r="Q33" s="986"/>
      <c r="R33" s="986"/>
      <c r="S33" s="986"/>
      <c r="T33" s="986"/>
      <c r="U33" s="986"/>
      <c r="V33" s="986"/>
      <c r="W33" s="986"/>
      <c r="X33" s="987"/>
      <c r="Y33" s="985"/>
      <c r="Z33" s="986"/>
      <c r="AA33" s="986"/>
      <c r="AB33" s="986"/>
      <c r="AC33" s="986"/>
      <c r="AD33" s="986"/>
      <c r="AE33" s="986"/>
      <c r="AF33" s="986"/>
      <c r="AG33" s="986"/>
      <c r="AH33" s="986"/>
      <c r="AI33" s="986"/>
      <c r="AJ33" s="986"/>
      <c r="AK33" s="986"/>
      <c r="AL33" s="986"/>
      <c r="AM33" s="986"/>
      <c r="AN33" s="987"/>
      <c r="AO33" s="985"/>
      <c r="AP33" s="986"/>
      <c r="AQ33" s="986"/>
      <c r="AR33" s="986"/>
      <c r="AS33" s="986"/>
      <c r="AT33" s="986"/>
      <c r="AU33" s="986"/>
      <c r="AV33" s="986"/>
      <c r="AW33" s="986"/>
      <c r="AX33" s="986"/>
      <c r="AY33" s="986"/>
      <c r="AZ33" s="986"/>
      <c r="BA33" s="986"/>
      <c r="BB33" s="986"/>
      <c r="BC33" s="986"/>
      <c r="BD33" s="987"/>
      <c r="BE33" s="250"/>
    </row>
    <row r="34" spans="2:64" ht="15" customHeight="1">
      <c r="B34" s="236"/>
      <c r="C34" s="546"/>
      <c r="D34" s="547"/>
      <c r="E34" s="547"/>
      <c r="F34" s="547"/>
      <c r="G34" s="547"/>
      <c r="H34" s="548"/>
      <c r="I34" s="961"/>
      <c r="J34" s="962"/>
      <c r="K34" s="962"/>
      <c r="L34" s="962"/>
      <c r="M34" s="962"/>
      <c r="N34" s="962"/>
      <c r="O34" s="962"/>
      <c r="P34" s="962"/>
      <c r="Q34" s="962"/>
      <c r="R34" s="962"/>
      <c r="S34" s="962"/>
      <c r="T34" s="962"/>
      <c r="U34" s="962"/>
      <c r="V34" s="962"/>
      <c r="W34" s="962"/>
      <c r="X34" s="963"/>
      <c r="Y34" s="961" t="s">
        <v>128</v>
      </c>
      <c r="Z34" s="962"/>
      <c r="AA34" s="962"/>
      <c r="AB34" s="962"/>
      <c r="AC34" s="962"/>
      <c r="AD34" s="962"/>
      <c r="AE34" s="962"/>
      <c r="AF34" s="962"/>
      <c r="AG34" s="962"/>
      <c r="AH34" s="962"/>
      <c r="AI34" s="962"/>
      <c r="AJ34" s="962"/>
      <c r="AK34" s="962"/>
      <c r="AL34" s="962"/>
      <c r="AM34" s="962"/>
      <c r="AN34" s="963"/>
      <c r="AO34" s="961" t="s">
        <v>129</v>
      </c>
      <c r="AP34" s="962"/>
      <c r="AQ34" s="962"/>
      <c r="AR34" s="962"/>
      <c r="AS34" s="962"/>
      <c r="AT34" s="962"/>
      <c r="AU34" s="962"/>
      <c r="AV34" s="962"/>
      <c r="AW34" s="962"/>
      <c r="AX34" s="962"/>
      <c r="AY34" s="962"/>
      <c r="AZ34" s="962"/>
      <c r="BA34" s="962"/>
      <c r="BB34" s="962"/>
      <c r="BC34" s="962"/>
      <c r="BD34" s="963"/>
      <c r="BE34" s="250"/>
    </row>
    <row r="35" spans="2:64" ht="15" customHeight="1">
      <c r="B35" s="236"/>
      <c r="C35" s="546"/>
      <c r="D35" s="547"/>
      <c r="E35" s="547"/>
      <c r="F35" s="547"/>
      <c r="G35" s="547"/>
      <c r="H35" s="548"/>
      <c r="I35" s="961"/>
      <c r="J35" s="962"/>
      <c r="K35" s="962"/>
      <c r="L35" s="962"/>
      <c r="M35" s="962"/>
      <c r="N35" s="962"/>
      <c r="O35" s="962"/>
      <c r="P35" s="962"/>
      <c r="Q35" s="962"/>
      <c r="R35" s="962"/>
      <c r="S35" s="962"/>
      <c r="T35" s="962"/>
      <c r="U35" s="962"/>
      <c r="V35" s="962"/>
      <c r="W35" s="962"/>
      <c r="X35" s="963"/>
      <c r="Y35" s="961" t="s">
        <v>130</v>
      </c>
      <c r="Z35" s="962"/>
      <c r="AA35" s="962"/>
      <c r="AB35" s="962"/>
      <c r="AC35" s="962"/>
      <c r="AD35" s="962"/>
      <c r="AE35" s="962"/>
      <c r="AF35" s="962"/>
      <c r="AG35" s="962"/>
      <c r="AH35" s="962"/>
      <c r="AI35" s="962"/>
      <c r="AJ35" s="962"/>
      <c r="AK35" s="962"/>
      <c r="AL35" s="962"/>
      <c r="AM35" s="962"/>
      <c r="AN35" s="963"/>
      <c r="AO35" s="961" t="s">
        <v>131</v>
      </c>
      <c r="AP35" s="962"/>
      <c r="AQ35" s="962"/>
      <c r="AR35" s="962"/>
      <c r="AS35" s="962"/>
      <c r="AT35" s="962"/>
      <c r="AU35" s="962"/>
      <c r="AV35" s="962"/>
      <c r="AW35" s="962"/>
      <c r="AX35" s="962"/>
      <c r="AY35" s="962"/>
      <c r="AZ35" s="962"/>
      <c r="BA35" s="962"/>
      <c r="BB35" s="962"/>
      <c r="BC35" s="962"/>
      <c r="BD35" s="963"/>
      <c r="BE35" s="252"/>
    </row>
    <row r="36" spans="2:64" ht="15" customHeight="1">
      <c r="B36" s="236"/>
      <c r="C36" s="972" t="s">
        <v>315</v>
      </c>
      <c r="D36" s="973"/>
      <c r="E36" s="973"/>
      <c r="F36" s="973"/>
      <c r="G36" s="973"/>
      <c r="H36" s="974"/>
      <c r="I36" s="979"/>
      <c r="J36" s="980"/>
      <c r="K36" s="980"/>
      <c r="L36" s="980"/>
      <c r="M36" s="980"/>
      <c r="N36" s="980"/>
      <c r="O36" s="980"/>
      <c r="P36" s="980"/>
      <c r="Q36" s="980"/>
      <c r="R36" s="980"/>
      <c r="S36" s="980"/>
      <c r="T36" s="980"/>
      <c r="U36" s="980"/>
      <c r="V36" s="980"/>
      <c r="W36" s="980"/>
      <c r="X36" s="981"/>
      <c r="Y36" s="961"/>
      <c r="Z36" s="962"/>
      <c r="AA36" s="962"/>
      <c r="AB36" s="962"/>
      <c r="AC36" s="962"/>
      <c r="AD36" s="962"/>
      <c r="AE36" s="962"/>
      <c r="AF36" s="962"/>
      <c r="AG36" s="962"/>
      <c r="AH36" s="962"/>
      <c r="AI36" s="962"/>
      <c r="AJ36" s="962"/>
      <c r="AK36" s="962"/>
      <c r="AL36" s="962"/>
      <c r="AM36" s="962"/>
      <c r="AN36" s="963"/>
      <c r="AO36" s="961" t="s">
        <v>132</v>
      </c>
      <c r="AP36" s="962"/>
      <c r="AQ36" s="962"/>
      <c r="AR36" s="962"/>
      <c r="AS36" s="962"/>
      <c r="AT36" s="962"/>
      <c r="AU36" s="962"/>
      <c r="AV36" s="962"/>
      <c r="AW36" s="962"/>
      <c r="AX36" s="962"/>
      <c r="AY36" s="962"/>
      <c r="AZ36" s="962"/>
      <c r="BA36" s="962"/>
      <c r="BB36" s="962"/>
      <c r="BC36" s="962"/>
      <c r="BD36" s="963"/>
      <c r="BE36" s="250"/>
    </row>
    <row r="37" spans="2:64" ht="15" customHeight="1">
      <c r="B37" s="236"/>
      <c r="C37" s="975"/>
      <c r="D37" s="973"/>
      <c r="E37" s="973"/>
      <c r="F37" s="973"/>
      <c r="G37" s="973"/>
      <c r="H37" s="974"/>
      <c r="I37" s="961" t="s">
        <v>133</v>
      </c>
      <c r="J37" s="962"/>
      <c r="K37" s="962"/>
      <c r="L37" s="962"/>
      <c r="M37" s="962"/>
      <c r="N37" s="962"/>
      <c r="O37" s="962"/>
      <c r="P37" s="962"/>
      <c r="Q37" s="962"/>
      <c r="R37" s="962"/>
      <c r="S37" s="962"/>
      <c r="T37" s="962"/>
      <c r="U37" s="962"/>
      <c r="V37" s="962"/>
      <c r="W37" s="962"/>
      <c r="X37" s="963"/>
      <c r="Y37" s="982"/>
      <c r="Z37" s="983"/>
      <c r="AA37" s="983"/>
      <c r="AB37" s="983"/>
      <c r="AC37" s="983"/>
      <c r="AD37" s="983"/>
      <c r="AE37" s="983"/>
      <c r="AF37" s="983"/>
      <c r="AG37" s="983"/>
      <c r="AH37" s="983"/>
      <c r="AI37" s="983"/>
      <c r="AJ37" s="983"/>
      <c r="AK37" s="983"/>
      <c r="AL37" s="983"/>
      <c r="AM37" s="983"/>
      <c r="AN37" s="984"/>
      <c r="AO37" s="961" t="s">
        <v>134</v>
      </c>
      <c r="AP37" s="962"/>
      <c r="AQ37" s="962"/>
      <c r="AR37" s="962"/>
      <c r="AS37" s="962"/>
      <c r="AT37" s="962"/>
      <c r="AU37" s="962"/>
      <c r="AV37" s="962"/>
      <c r="AW37" s="962"/>
      <c r="AX37" s="962"/>
      <c r="AY37" s="962"/>
      <c r="AZ37" s="962"/>
      <c r="BA37" s="962"/>
      <c r="BB37" s="962"/>
      <c r="BC37" s="962"/>
      <c r="BD37" s="963"/>
      <c r="BE37" s="250"/>
    </row>
    <row r="38" spans="2:64" ht="15" customHeight="1">
      <c r="B38" s="236"/>
      <c r="C38" s="976"/>
      <c r="D38" s="977"/>
      <c r="E38" s="977"/>
      <c r="F38" s="977"/>
      <c r="G38" s="977"/>
      <c r="H38" s="978"/>
      <c r="I38" s="536" t="s">
        <v>228</v>
      </c>
      <c r="J38" s="537"/>
      <c r="K38" s="537"/>
      <c r="L38" s="537"/>
      <c r="M38" s="537"/>
      <c r="N38" s="953" t="s">
        <v>349</v>
      </c>
      <c r="O38" s="953"/>
      <c r="P38" s="953"/>
      <c r="Q38" s="953"/>
      <c r="R38" s="953"/>
      <c r="S38" s="953"/>
      <c r="T38" s="953"/>
      <c r="U38" s="953"/>
      <c r="V38" s="953"/>
      <c r="W38" s="953"/>
      <c r="X38" s="954"/>
      <c r="Y38" s="536" t="s">
        <v>228</v>
      </c>
      <c r="Z38" s="537"/>
      <c r="AA38" s="537"/>
      <c r="AB38" s="537"/>
      <c r="AC38" s="537"/>
      <c r="AD38" s="953" t="s">
        <v>353</v>
      </c>
      <c r="AE38" s="953"/>
      <c r="AF38" s="953"/>
      <c r="AG38" s="953"/>
      <c r="AH38" s="953"/>
      <c r="AI38" s="953"/>
      <c r="AJ38" s="953"/>
      <c r="AK38" s="953"/>
      <c r="AL38" s="953"/>
      <c r="AM38" s="953"/>
      <c r="AN38" s="954"/>
      <c r="AO38" s="536" t="s">
        <v>228</v>
      </c>
      <c r="AP38" s="537"/>
      <c r="AQ38" s="537"/>
      <c r="AR38" s="537"/>
      <c r="AS38" s="537"/>
      <c r="AT38" s="953" t="s">
        <v>350</v>
      </c>
      <c r="AU38" s="953"/>
      <c r="AV38" s="953"/>
      <c r="AW38" s="953"/>
      <c r="AX38" s="953"/>
      <c r="AY38" s="953"/>
      <c r="AZ38" s="953"/>
      <c r="BA38" s="953"/>
      <c r="BB38" s="953"/>
      <c r="BC38" s="953"/>
      <c r="BD38" s="954"/>
      <c r="BE38" s="250"/>
    </row>
    <row r="39" spans="2:64" ht="16.5" customHeight="1">
      <c r="B39" s="236"/>
      <c r="C39" s="549" t="s">
        <v>135</v>
      </c>
      <c r="D39" s="549"/>
      <c r="E39" s="549"/>
      <c r="F39" s="549"/>
      <c r="G39" s="549"/>
      <c r="H39" s="549"/>
      <c r="I39" s="951">
        <v>0.70833333333333337</v>
      </c>
      <c r="J39" s="952"/>
      <c r="K39" s="517" t="s">
        <v>311</v>
      </c>
      <c r="L39" s="517"/>
      <c r="M39" s="517"/>
      <c r="N39" s="517"/>
      <c r="O39" s="517"/>
      <c r="P39" s="517"/>
      <c r="Q39" s="187"/>
      <c r="R39" s="187"/>
      <c r="S39" s="187" t="s">
        <v>102</v>
      </c>
      <c r="T39" s="187"/>
      <c r="U39" s="187"/>
      <c r="V39" s="187"/>
      <c r="W39" s="187" t="s">
        <v>97</v>
      </c>
      <c r="X39" s="188"/>
      <c r="Y39" s="951">
        <v>0.70833333333333337</v>
      </c>
      <c r="Z39" s="952"/>
      <c r="AA39" s="517" t="s">
        <v>311</v>
      </c>
      <c r="AB39" s="517"/>
      <c r="AC39" s="517"/>
      <c r="AD39" s="517"/>
      <c r="AE39" s="517"/>
      <c r="AF39" s="517"/>
      <c r="AG39" s="187"/>
      <c r="AH39" s="187"/>
      <c r="AI39" s="187" t="s">
        <v>102</v>
      </c>
      <c r="AJ39" s="187"/>
      <c r="AK39" s="187"/>
      <c r="AL39" s="187"/>
      <c r="AM39" s="187" t="s">
        <v>97</v>
      </c>
      <c r="AN39" s="188"/>
      <c r="AO39" s="951">
        <v>0.70833333333333337</v>
      </c>
      <c r="AP39" s="952"/>
      <c r="AQ39" s="517" t="s">
        <v>311</v>
      </c>
      <c r="AR39" s="517"/>
      <c r="AS39" s="517"/>
      <c r="AT39" s="517"/>
      <c r="AU39" s="517"/>
      <c r="AV39" s="517"/>
      <c r="AW39" s="187"/>
      <c r="AX39" s="187"/>
      <c r="AY39" s="187" t="s">
        <v>102</v>
      </c>
      <c r="AZ39" s="187"/>
      <c r="BA39" s="187"/>
      <c r="BB39" s="187"/>
      <c r="BC39" s="187" t="s">
        <v>97</v>
      </c>
      <c r="BD39" s="188"/>
      <c r="BE39" s="253"/>
    </row>
    <row r="40" spans="2:64" ht="15.75" customHeight="1">
      <c r="B40" s="236"/>
      <c r="C40" s="521" t="s">
        <v>136</v>
      </c>
      <c r="D40" s="522"/>
      <c r="E40" s="522"/>
      <c r="F40" s="522"/>
      <c r="G40" s="522"/>
      <c r="H40" s="523"/>
      <c r="I40" s="951">
        <v>0.72222222222222221</v>
      </c>
      <c r="J40" s="952"/>
      <c r="K40" s="524" t="s">
        <v>312</v>
      </c>
      <c r="L40" s="524"/>
      <c r="M40" s="524"/>
      <c r="N40" s="971" t="s">
        <v>137</v>
      </c>
      <c r="O40" s="971"/>
      <c r="P40" s="971"/>
      <c r="Q40" s="971"/>
      <c r="R40" s="971"/>
      <c r="S40" s="58" t="s">
        <v>109</v>
      </c>
      <c r="T40" s="967">
        <v>44</v>
      </c>
      <c r="U40" s="968"/>
      <c r="V40" s="969" t="s">
        <v>110</v>
      </c>
      <c r="W40" s="969"/>
      <c r="X40" s="970"/>
      <c r="Y40" s="951">
        <v>0.72222222222222221</v>
      </c>
      <c r="Z40" s="952"/>
      <c r="AA40" s="524" t="s">
        <v>312</v>
      </c>
      <c r="AB40" s="524"/>
      <c r="AC40" s="524"/>
      <c r="AD40" s="971" t="s">
        <v>138</v>
      </c>
      <c r="AE40" s="971"/>
      <c r="AF40" s="971"/>
      <c r="AG40" s="971"/>
      <c r="AH40" s="971"/>
      <c r="AI40" s="58" t="s">
        <v>109</v>
      </c>
      <c r="AJ40" s="967">
        <v>44</v>
      </c>
      <c r="AK40" s="968"/>
      <c r="AL40" s="969" t="s">
        <v>110</v>
      </c>
      <c r="AM40" s="969"/>
      <c r="AN40" s="970"/>
      <c r="AO40" s="951">
        <v>0.72222222222222221</v>
      </c>
      <c r="AP40" s="952"/>
      <c r="AQ40" s="524" t="s">
        <v>312</v>
      </c>
      <c r="AR40" s="524"/>
      <c r="AS40" s="524"/>
      <c r="AT40" s="971"/>
      <c r="AU40" s="971"/>
      <c r="AV40" s="971"/>
      <c r="AW40" s="971"/>
      <c r="AX40" s="971"/>
      <c r="AY40" s="58" t="s">
        <v>109</v>
      </c>
      <c r="AZ40" s="967"/>
      <c r="BA40" s="968"/>
      <c r="BB40" s="969" t="s">
        <v>110</v>
      </c>
      <c r="BC40" s="969"/>
      <c r="BD40" s="970"/>
      <c r="BE40" s="253"/>
      <c r="BJ40" s="59"/>
    </row>
    <row r="41" spans="2:64" ht="16.5" customHeight="1">
      <c r="B41" s="236"/>
      <c r="C41" s="549" t="s">
        <v>139</v>
      </c>
      <c r="D41" s="549"/>
      <c r="E41" s="549"/>
      <c r="F41" s="549"/>
      <c r="G41" s="549"/>
      <c r="H41" s="549"/>
      <c r="I41" s="951">
        <v>0.75</v>
      </c>
      <c r="J41" s="952"/>
      <c r="K41" s="569" t="s">
        <v>313</v>
      </c>
      <c r="L41" s="569"/>
      <c r="M41" s="569"/>
      <c r="N41" s="569"/>
      <c r="O41" s="569"/>
      <c r="P41" s="569"/>
      <c r="Q41" s="569"/>
      <c r="R41" s="569"/>
      <c r="S41" s="569"/>
      <c r="T41" s="569"/>
      <c r="U41" s="569"/>
      <c r="V41" s="569"/>
      <c r="W41" s="569"/>
      <c r="X41" s="570"/>
      <c r="Y41" s="951">
        <v>0.75</v>
      </c>
      <c r="Z41" s="952"/>
      <c r="AA41" s="569" t="s">
        <v>313</v>
      </c>
      <c r="AB41" s="569"/>
      <c r="AC41" s="569"/>
      <c r="AD41" s="569"/>
      <c r="AE41" s="569"/>
      <c r="AF41" s="569"/>
      <c r="AG41" s="569"/>
      <c r="AH41" s="569"/>
      <c r="AI41" s="569"/>
      <c r="AJ41" s="569"/>
      <c r="AK41" s="569"/>
      <c r="AL41" s="569"/>
      <c r="AM41" s="569"/>
      <c r="AN41" s="570"/>
      <c r="AO41" s="951">
        <v>0.75</v>
      </c>
      <c r="AP41" s="952"/>
      <c r="AQ41" s="569" t="s">
        <v>313</v>
      </c>
      <c r="AR41" s="569"/>
      <c r="AS41" s="569"/>
      <c r="AT41" s="569"/>
      <c r="AU41" s="569"/>
      <c r="AV41" s="569"/>
      <c r="AW41" s="569"/>
      <c r="AX41" s="569"/>
      <c r="AY41" s="569"/>
      <c r="AZ41" s="569"/>
      <c r="BA41" s="569"/>
      <c r="BB41" s="569"/>
      <c r="BC41" s="569"/>
      <c r="BD41" s="570"/>
      <c r="BE41" s="248"/>
    </row>
    <row r="42" spans="2:64" ht="15" customHeight="1">
      <c r="B42" s="236"/>
      <c r="C42" s="600" t="s">
        <v>316</v>
      </c>
      <c r="D42" s="601"/>
      <c r="E42" s="601"/>
      <c r="F42" s="601"/>
      <c r="G42" s="601"/>
      <c r="H42" s="602"/>
      <c r="I42" s="961"/>
      <c r="J42" s="962"/>
      <c r="K42" s="962"/>
      <c r="L42" s="962"/>
      <c r="M42" s="962"/>
      <c r="N42" s="962"/>
      <c r="O42" s="962"/>
      <c r="P42" s="962"/>
      <c r="Q42" s="962"/>
      <c r="R42" s="962"/>
      <c r="S42" s="962"/>
      <c r="T42" s="962"/>
      <c r="U42" s="962"/>
      <c r="V42" s="962"/>
      <c r="W42" s="962"/>
      <c r="X42" s="963"/>
      <c r="Y42" s="961"/>
      <c r="Z42" s="962"/>
      <c r="AA42" s="962"/>
      <c r="AB42" s="962"/>
      <c r="AC42" s="962"/>
      <c r="AD42" s="962"/>
      <c r="AE42" s="962"/>
      <c r="AF42" s="962"/>
      <c r="AG42" s="962"/>
      <c r="AH42" s="962"/>
      <c r="AI42" s="962"/>
      <c r="AJ42" s="962"/>
      <c r="AK42" s="962"/>
      <c r="AL42" s="962"/>
      <c r="AM42" s="962"/>
      <c r="AN42" s="963"/>
      <c r="AO42" s="961"/>
      <c r="AP42" s="962"/>
      <c r="AQ42" s="962"/>
      <c r="AR42" s="962"/>
      <c r="AS42" s="962"/>
      <c r="AT42" s="962"/>
      <c r="AU42" s="962"/>
      <c r="AV42" s="962"/>
      <c r="AW42" s="962"/>
      <c r="AX42" s="962"/>
      <c r="AY42" s="962"/>
      <c r="AZ42" s="962"/>
      <c r="BA42" s="962"/>
      <c r="BB42" s="962"/>
      <c r="BC42" s="962"/>
      <c r="BD42" s="963"/>
      <c r="BE42" s="254"/>
    </row>
    <row r="43" spans="2:64" ht="15" customHeight="1">
      <c r="B43" s="236"/>
      <c r="C43" s="603"/>
      <c r="D43" s="604"/>
      <c r="E43" s="604"/>
      <c r="F43" s="604"/>
      <c r="G43" s="604"/>
      <c r="H43" s="605"/>
      <c r="I43" s="961" t="s">
        <v>141</v>
      </c>
      <c r="J43" s="962"/>
      <c r="K43" s="962"/>
      <c r="L43" s="962"/>
      <c r="M43" s="962"/>
      <c r="N43" s="962"/>
      <c r="O43" s="962"/>
      <c r="P43" s="962"/>
      <c r="Q43" s="962"/>
      <c r="R43" s="962"/>
      <c r="S43" s="962"/>
      <c r="T43" s="962"/>
      <c r="U43" s="962"/>
      <c r="V43" s="962"/>
      <c r="W43" s="962"/>
      <c r="X43" s="963"/>
      <c r="Y43" s="961" t="s">
        <v>141</v>
      </c>
      <c r="Z43" s="962"/>
      <c r="AA43" s="962"/>
      <c r="AB43" s="962"/>
      <c r="AC43" s="962"/>
      <c r="AD43" s="962"/>
      <c r="AE43" s="962"/>
      <c r="AF43" s="962"/>
      <c r="AG43" s="962"/>
      <c r="AH43" s="962"/>
      <c r="AI43" s="962"/>
      <c r="AJ43" s="962"/>
      <c r="AK43" s="962"/>
      <c r="AL43" s="962"/>
      <c r="AM43" s="962"/>
      <c r="AN43" s="963"/>
      <c r="AO43" s="961"/>
      <c r="AP43" s="962"/>
      <c r="AQ43" s="962"/>
      <c r="AR43" s="962"/>
      <c r="AS43" s="962"/>
      <c r="AT43" s="962"/>
      <c r="AU43" s="962"/>
      <c r="AV43" s="962"/>
      <c r="AW43" s="962"/>
      <c r="AX43" s="962"/>
      <c r="AY43" s="962"/>
      <c r="AZ43" s="962"/>
      <c r="BA43" s="962"/>
      <c r="BB43" s="962"/>
      <c r="BC43" s="962"/>
      <c r="BD43" s="963"/>
      <c r="BE43" s="254"/>
      <c r="BL43" s="59"/>
    </row>
    <row r="44" spans="2:64" ht="15" customHeight="1">
      <c r="B44" s="236"/>
      <c r="C44" s="958" t="s">
        <v>318</v>
      </c>
      <c r="D44" s="959"/>
      <c r="E44" s="959"/>
      <c r="F44" s="959"/>
      <c r="G44" s="959"/>
      <c r="H44" s="960"/>
      <c r="I44" s="961" t="s">
        <v>131</v>
      </c>
      <c r="J44" s="962"/>
      <c r="K44" s="962"/>
      <c r="L44" s="962"/>
      <c r="M44" s="962"/>
      <c r="N44" s="962"/>
      <c r="O44" s="962"/>
      <c r="P44" s="962"/>
      <c r="Q44" s="962"/>
      <c r="R44" s="962"/>
      <c r="S44" s="962"/>
      <c r="T44" s="962"/>
      <c r="U44" s="962"/>
      <c r="V44" s="962"/>
      <c r="W44" s="962"/>
      <c r="X44" s="963"/>
      <c r="Y44" s="961" t="s">
        <v>142</v>
      </c>
      <c r="Z44" s="962"/>
      <c r="AA44" s="962"/>
      <c r="AB44" s="962"/>
      <c r="AC44" s="962"/>
      <c r="AD44" s="962"/>
      <c r="AE44" s="962"/>
      <c r="AF44" s="962"/>
      <c r="AG44" s="962"/>
      <c r="AH44" s="962"/>
      <c r="AI44" s="962"/>
      <c r="AJ44" s="962"/>
      <c r="AK44" s="962"/>
      <c r="AL44" s="962"/>
      <c r="AM44" s="962"/>
      <c r="AN44" s="963"/>
      <c r="AO44" s="961"/>
      <c r="AP44" s="962"/>
      <c r="AQ44" s="962"/>
      <c r="AR44" s="962"/>
      <c r="AS44" s="962"/>
      <c r="AT44" s="962"/>
      <c r="AU44" s="962"/>
      <c r="AV44" s="962"/>
      <c r="AW44" s="962"/>
      <c r="AX44" s="962"/>
      <c r="AY44" s="962"/>
      <c r="AZ44" s="962"/>
      <c r="BA44" s="962"/>
      <c r="BB44" s="962"/>
      <c r="BC44" s="962"/>
      <c r="BD44" s="963"/>
      <c r="BE44" s="254"/>
    </row>
    <row r="45" spans="2:64" ht="15" customHeight="1">
      <c r="B45" s="236"/>
      <c r="C45" s="609" t="s">
        <v>319</v>
      </c>
      <c r="D45" s="610"/>
      <c r="E45" s="610"/>
      <c r="F45" s="610"/>
      <c r="G45" s="610"/>
      <c r="H45" s="611"/>
      <c r="I45" s="961" t="s">
        <v>143</v>
      </c>
      <c r="J45" s="962"/>
      <c r="K45" s="962"/>
      <c r="L45" s="962"/>
      <c r="M45" s="962"/>
      <c r="N45" s="962"/>
      <c r="O45" s="962"/>
      <c r="P45" s="962"/>
      <c r="Q45" s="962"/>
      <c r="R45" s="962"/>
      <c r="S45" s="962"/>
      <c r="T45" s="962"/>
      <c r="U45" s="962"/>
      <c r="V45" s="962"/>
      <c r="W45" s="962"/>
      <c r="X45" s="963"/>
      <c r="Y45" s="964"/>
      <c r="Z45" s="965"/>
      <c r="AA45" s="965"/>
      <c r="AB45" s="965"/>
      <c r="AC45" s="965"/>
      <c r="AD45" s="965"/>
      <c r="AE45" s="965"/>
      <c r="AF45" s="965"/>
      <c r="AG45" s="965"/>
      <c r="AH45" s="965"/>
      <c r="AI45" s="965"/>
      <c r="AJ45" s="965"/>
      <c r="AK45" s="965"/>
      <c r="AL45" s="965"/>
      <c r="AM45" s="965"/>
      <c r="AN45" s="966"/>
      <c r="AO45" s="964"/>
      <c r="AP45" s="965"/>
      <c r="AQ45" s="965"/>
      <c r="AR45" s="965"/>
      <c r="AS45" s="965"/>
      <c r="AT45" s="965"/>
      <c r="AU45" s="965"/>
      <c r="AV45" s="965"/>
      <c r="AW45" s="965"/>
      <c r="AX45" s="965"/>
      <c r="AY45" s="965"/>
      <c r="AZ45" s="965"/>
      <c r="BA45" s="965"/>
      <c r="BB45" s="965"/>
      <c r="BC45" s="965"/>
      <c r="BD45" s="966"/>
      <c r="BE45" s="254"/>
    </row>
    <row r="46" spans="2:64" ht="15" customHeight="1">
      <c r="B46" s="236"/>
      <c r="C46" s="612"/>
      <c r="D46" s="613"/>
      <c r="E46" s="613"/>
      <c r="F46" s="613"/>
      <c r="G46" s="613"/>
      <c r="H46" s="614"/>
      <c r="I46" s="536" t="s">
        <v>228</v>
      </c>
      <c r="J46" s="537"/>
      <c r="K46" s="537"/>
      <c r="L46" s="537"/>
      <c r="M46" s="537"/>
      <c r="N46" s="953" t="s">
        <v>350</v>
      </c>
      <c r="O46" s="953"/>
      <c r="P46" s="953"/>
      <c r="Q46" s="953"/>
      <c r="R46" s="953"/>
      <c r="S46" s="953"/>
      <c r="T46" s="953"/>
      <c r="U46" s="953"/>
      <c r="V46" s="953"/>
      <c r="W46" s="953"/>
      <c r="X46" s="954"/>
      <c r="Y46" s="536" t="s">
        <v>228</v>
      </c>
      <c r="Z46" s="537"/>
      <c r="AA46" s="537"/>
      <c r="AB46" s="537"/>
      <c r="AC46" s="537"/>
      <c r="AD46" s="953" t="s">
        <v>354</v>
      </c>
      <c r="AE46" s="953"/>
      <c r="AF46" s="953"/>
      <c r="AG46" s="953"/>
      <c r="AH46" s="953"/>
      <c r="AI46" s="953"/>
      <c r="AJ46" s="953"/>
      <c r="AK46" s="953"/>
      <c r="AL46" s="953"/>
      <c r="AM46" s="953"/>
      <c r="AN46" s="954"/>
      <c r="AO46" s="536" t="s">
        <v>228</v>
      </c>
      <c r="AP46" s="537"/>
      <c r="AQ46" s="537"/>
      <c r="AR46" s="537"/>
      <c r="AS46" s="537"/>
      <c r="AT46" s="953"/>
      <c r="AU46" s="953"/>
      <c r="AV46" s="953"/>
      <c r="AW46" s="953"/>
      <c r="AX46" s="953"/>
      <c r="AY46" s="953"/>
      <c r="AZ46" s="953"/>
      <c r="BA46" s="953"/>
      <c r="BB46" s="953"/>
      <c r="BC46" s="953"/>
      <c r="BD46" s="954"/>
      <c r="BE46" s="254"/>
    </row>
    <row r="47" spans="2:64" ht="16.5" customHeight="1">
      <c r="B47" s="236"/>
      <c r="C47" s="440" t="s">
        <v>144</v>
      </c>
      <c r="D47" s="441"/>
      <c r="E47" s="441"/>
      <c r="F47" s="441"/>
      <c r="G47" s="441"/>
      <c r="H47" s="442"/>
      <c r="I47" s="955" t="s">
        <v>351</v>
      </c>
      <c r="J47" s="956"/>
      <c r="K47" s="956"/>
      <c r="L47" s="956"/>
      <c r="M47" s="956"/>
      <c r="N47" s="956"/>
      <c r="O47" s="956"/>
      <c r="P47" s="956"/>
      <c r="Q47" s="956"/>
      <c r="R47" s="956"/>
      <c r="S47" s="956"/>
      <c r="T47" s="956"/>
      <c r="U47" s="956"/>
      <c r="V47" s="956"/>
      <c r="W47" s="956"/>
      <c r="X47" s="957"/>
      <c r="Y47" s="955"/>
      <c r="Z47" s="956"/>
      <c r="AA47" s="956"/>
      <c r="AB47" s="956"/>
      <c r="AC47" s="956"/>
      <c r="AD47" s="956"/>
      <c r="AE47" s="956"/>
      <c r="AF47" s="956"/>
      <c r="AG47" s="956"/>
      <c r="AH47" s="956"/>
      <c r="AI47" s="956"/>
      <c r="AJ47" s="956"/>
      <c r="AK47" s="956"/>
      <c r="AL47" s="956"/>
      <c r="AM47" s="956"/>
      <c r="AN47" s="957"/>
      <c r="AO47" s="955"/>
      <c r="AP47" s="956"/>
      <c r="AQ47" s="956"/>
      <c r="AR47" s="956"/>
      <c r="AS47" s="956"/>
      <c r="AT47" s="956"/>
      <c r="AU47" s="956"/>
      <c r="AV47" s="956"/>
      <c r="AW47" s="956"/>
      <c r="AX47" s="956"/>
      <c r="AY47" s="956"/>
      <c r="AZ47" s="956"/>
      <c r="BA47" s="956"/>
      <c r="BB47" s="956"/>
      <c r="BC47" s="956"/>
      <c r="BD47" s="957"/>
      <c r="BE47" s="248"/>
    </row>
    <row r="48" spans="2:64" ht="16.5" customHeight="1">
      <c r="B48" s="236"/>
      <c r="C48" s="549" t="s">
        <v>145</v>
      </c>
      <c r="D48" s="549"/>
      <c r="E48" s="549"/>
      <c r="F48" s="549"/>
      <c r="G48" s="549"/>
      <c r="H48" s="549"/>
      <c r="I48" s="951">
        <v>0.91666666666666663</v>
      </c>
      <c r="J48" s="952"/>
      <c r="K48" s="571" t="s">
        <v>314</v>
      </c>
      <c r="L48" s="571"/>
      <c r="M48" s="571"/>
      <c r="N48" s="571"/>
      <c r="O48" s="571"/>
      <c r="P48" s="571"/>
      <c r="Q48" s="571"/>
      <c r="R48" s="571"/>
      <c r="S48" s="571"/>
      <c r="T48" s="571"/>
      <c r="U48" s="571"/>
      <c r="V48" s="571"/>
      <c r="W48" s="571"/>
      <c r="X48" s="572"/>
      <c r="Y48" s="951">
        <v>0.91666666666666663</v>
      </c>
      <c r="Z48" s="952"/>
      <c r="AA48" s="571" t="s">
        <v>314</v>
      </c>
      <c r="AB48" s="571"/>
      <c r="AC48" s="571"/>
      <c r="AD48" s="571"/>
      <c r="AE48" s="571"/>
      <c r="AF48" s="571"/>
      <c r="AG48" s="571"/>
      <c r="AH48" s="571"/>
      <c r="AI48" s="571"/>
      <c r="AJ48" s="571"/>
      <c r="AK48" s="571"/>
      <c r="AL48" s="571"/>
      <c r="AM48" s="571"/>
      <c r="AN48" s="572"/>
      <c r="AO48" s="951">
        <v>0.91666666666666663</v>
      </c>
      <c r="AP48" s="952"/>
      <c r="AQ48" s="571" t="s">
        <v>314</v>
      </c>
      <c r="AR48" s="571"/>
      <c r="AS48" s="571"/>
      <c r="AT48" s="571"/>
      <c r="AU48" s="571"/>
      <c r="AV48" s="571"/>
      <c r="AW48" s="571"/>
      <c r="AX48" s="571"/>
      <c r="AY48" s="571"/>
      <c r="AZ48" s="571"/>
      <c r="BA48" s="571"/>
      <c r="BB48" s="571"/>
      <c r="BC48" s="571"/>
      <c r="BD48" s="572"/>
      <c r="BE48" s="253"/>
    </row>
    <row r="49" spans="2:65" ht="6" customHeight="1">
      <c r="B49" s="236"/>
      <c r="BE49" s="243"/>
    </row>
    <row r="50" spans="2:65" ht="16.5" customHeight="1">
      <c r="B50" s="236"/>
      <c r="C50" s="615" t="s">
        <v>146</v>
      </c>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615"/>
      <c r="AM50" s="615"/>
      <c r="AN50" s="615"/>
      <c r="AO50" s="615"/>
      <c r="AP50" s="615"/>
      <c r="AQ50" s="615"/>
      <c r="AR50" s="615"/>
      <c r="AS50" s="615"/>
      <c r="AT50" s="615"/>
      <c r="AU50" s="615"/>
      <c r="AV50" s="615"/>
      <c r="AW50" s="615"/>
      <c r="AX50" s="615"/>
      <c r="AY50" s="615"/>
      <c r="AZ50" s="615"/>
      <c r="BA50" s="615"/>
      <c r="BB50" s="615"/>
      <c r="BC50" s="615"/>
      <c r="BD50" s="615"/>
      <c r="BE50" s="243"/>
    </row>
    <row r="51" spans="2:65" ht="45" customHeight="1">
      <c r="B51" s="236"/>
      <c r="C51" s="944" t="s">
        <v>352</v>
      </c>
      <c r="D51" s="945"/>
      <c r="E51" s="945"/>
      <c r="F51" s="945"/>
      <c r="G51" s="945"/>
      <c r="H51" s="945"/>
      <c r="I51" s="945"/>
      <c r="J51" s="945"/>
      <c r="K51" s="945"/>
      <c r="L51" s="945"/>
      <c r="M51" s="945"/>
      <c r="N51" s="945"/>
      <c r="O51" s="945"/>
      <c r="P51" s="945"/>
      <c r="Q51" s="945"/>
      <c r="R51" s="945"/>
      <c r="S51" s="945"/>
      <c r="T51" s="945"/>
      <c r="U51" s="945"/>
      <c r="V51" s="945"/>
      <c r="W51" s="945"/>
      <c r="X51" s="945"/>
      <c r="Y51" s="945"/>
      <c r="Z51" s="945"/>
      <c r="AA51" s="945"/>
      <c r="AB51" s="945"/>
      <c r="AC51" s="945"/>
      <c r="AD51" s="945"/>
      <c r="AE51" s="945"/>
      <c r="AF51" s="945"/>
      <c r="AG51" s="945"/>
      <c r="AH51" s="945"/>
      <c r="AI51" s="945"/>
      <c r="AJ51" s="945"/>
      <c r="AK51" s="945"/>
      <c r="AL51" s="945"/>
      <c r="AM51" s="945"/>
      <c r="AN51" s="945"/>
      <c r="AO51" s="945"/>
      <c r="AP51" s="945"/>
      <c r="AQ51" s="945"/>
      <c r="AR51" s="945"/>
      <c r="AS51" s="945"/>
      <c r="AT51" s="945"/>
      <c r="AU51" s="945"/>
      <c r="AV51" s="945"/>
      <c r="AW51" s="945"/>
      <c r="AX51" s="945"/>
      <c r="AY51" s="945"/>
      <c r="AZ51" s="945"/>
      <c r="BA51" s="945"/>
      <c r="BB51" s="945"/>
      <c r="BC51" s="945"/>
      <c r="BD51" s="945"/>
      <c r="BE51" s="255"/>
    </row>
    <row r="52" spans="2:65" ht="5.25" customHeight="1">
      <c r="B52" s="236"/>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255"/>
      <c r="BI52" s="64"/>
      <c r="BJ52" s="64"/>
      <c r="BK52" s="64"/>
      <c r="BL52" s="64"/>
      <c r="BM52" s="64"/>
    </row>
    <row r="53" spans="2:65" ht="28.5" customHeight="1">
      <c r="B53" s="236"/>
      <c r="C53" s="946" t="s">
        <v>147</v>
      </c>
      <c r="D53" s="947"/>
      <c r="E53" s="947"/>
      <c r="F53" s="947"/>
      <c r="G53" s="947"/>
      <c r="H53" s="947"/>
      <c r="I53" s="947"/>
      <c r="J53" s="947"/>
      <c r="K53" s="947"/>
      <c r="L53" s="947"/>
      <c r="M53" s="948" t="s">
        <v>148</v>
      </c>
      <c r="N53" s="949"/>
      <c r="O53" s="949"/>
      <c r="P53" s="949"/>
      <c r="Q53" s="949"/>
      <c r="R53" s="949"/>
      <c r="S53" s="949"/>
      <c r="T53" s="949"/>
      <c r="U53" s="949"/>
      <c r="V53" s="949"/>
      <c r="W53" s="949"/>
      <c r="X53" s="949"/>
      <c r="Y53" s="949"/>
      <c r="Z53" s="949"/>
      <c r="AA53" s="949"/>
      <c r="AB53" s="949"/>
      <c r="AC53" s="949"/>
      <c r="AD53" s="949"/>
      <c r="AE53" s="949"/>
      <c r="AF53" s="949"/>
      <c r="AG53" s="949"/>
      <c r="AH53" s="949"/>
      <c r="AI53" s="949"/>
      <c r="AJ53" s="949"/>
      <c r="AK53" s="949"/>
      <c r="AL53" s="949"/>
      <c r="AM53" s="949"/>
      <c r="AN53" s="949"/>
      <c r="AO53" s="949"/>
      <c r="AP53" s="949"/>
      <c r="AQ53" s="949"/>
      <c r="AR53" s="949"/>
      <c r="AS53" s="949"/>
      <c r="AT53" s="949"/>
      <c r="AU53" s="949"/>
      <c r="AV53" s="949"/>
      <c r="AW53" s="949"/>
      <c r="AX53" s="949"/>
      <c r="AY53" s="949"/>
      <c r="AZ53" s="949"/>
      <c r="BA53" s="949"/>
      <c r="BB53" s="949"/>
      <c r="BC53" s="949"/>
      <c r="BD53" s="950"/>
      <c r="BE53" s="242"/>
    </row>
    <row r="54" spans="2:65" ht="15" customHeight="1">
      <c r="B54" s="236"/>
      <c r="C54" s="1018" t="s">
        <v>149</v>
      </c>
      <c r="D54" s="1019"/>
      <c r="E54" s="1019"/>
      <c r="F54" s="1019"/>
      <c r="G54" s="1019"/>
      <c r="H54" s="1019"/>
      <c r="I54" s="1019"/>
      <c r="J54" s="1019"/>
      <c r="K54" s="1019"/>
      <c r="L54" s="1020"/>
      <c r="M54" s="565" t="s">
        <v>322</v>
      </c>
      <c r="N54" s="566"/>
      <c r="O54" s="566"/>
      <c r="P54" s="566"/>
      <c r="Q54" s="566"/>
      <c r="R54" s="566"/>
      <c r="S54" s="566"/>
      <c r="T54" s="566"/>
      <c r="U54" s="566"/>
      <c r="V54" s="566"/>
      <c r="W54" s="566"/>
      <c r="X54" s="566"/>
      <c r="Y54" s="566"/>
      <c r="Z54" s="566"/>
      <c r="AA54" s="566"/>
      <c r="AB54" s="566"/>
      <c r="AC54" s="566"/>
      <c r="AD54" s="566"/>
      <c r="AE54" s="566"/>
      <c r="AF54" s="566"/>
      <c r="AG54" s="566"/>
      <c r="AH54" s="566"/>
      <c r="AI54" s="566"/>
      <c r="AJ54" s="566"/>
      <c r="AK54" s="566"/>
      <c r="AL54" s="566"/>
      <c r="AM54" s="566"/>
      <c r="AN54" s="566"/>
      <c r="AO54" s="566"/>
      <c r="AP54" s="182"/>
      <c r="AQ54" s="182"/>
      <c r="AR54" s="182" t="s">
        <v>150</v>
      </c>
      <c r="AS54" s="182"/>
      <c r="AT54" s="182"/>
      <c r="AU54" s="182"/>
      <c r="AV54" s="182"/>
      <c r="AW54" s="182" t="s">
        <v>151</v>
      </c>
      <c r="AX54" s="182"/>
      <c r="AY54" s="182"/>
      <c r="AZ54" s="181"/>
      <c r="BA54" s="181"/>
      <c r="BB54" s="181"/>
      <c r="BC54" s="181"/>
      <c r="BD54" s="183"/>
      <c r="BE54" s="243"/>
    </row>
    <row r="55" spans="2:65" ht="15" customHeight="1">
      <c r="B55" s="236"/>
      <c r="C55" s="1021"/>
      <c r="D55" s="1022"/>
      <c r="E55" s="1022"/>
      <c r="F55" s="1022"/>
      <c r="G55" s="1022"/>
      <c r="H55" s="1022"/>
      <c r="I55" s="1022"/>
      <c r="J55" s="1022"/>
      <c r="K55" s="1022"/>
      <c r="L55" s="1023"/>
      <c r="M55" s="567" t="s">
        <v>323</v>
      </c>
      <c r="N55" s="568"/>
      <c r="O55" s="568"/>
      <c r="P55" s="568"/>
      <c r="Q55" s="568"/>
      <c r="R55" s="568"/>
      <c r="S55" s="568"/>
      <c r="T55" s="568"/>
      <c r="U55" s="568"/>
      <c r="V55" s="568"/>
      <c r="W55" s="568"/>
      <c r="X55" s="568"/>
      <c r="Y55" s="568"/>
      <c r="Z55" s="568"/>
      <c r="AA55" s="568"/>
      <c r="AB55" s="568"/>
      <c r="AC55" s="568"/>
      <c r="AD55" s="568"/>
      <c r="AE55" s="568"/>
      <c r="AF55" s="568"/>
      <c r="AG55" s="568"/>
      <c r="AH55" s="568"/>
      <c r="AI55" s="568"/>
      <c r="AJ55" s="568"/>
      <c r="AK55" s="568"/>
      <c r="AL55" s="568"/>
      <c r="AM55" s="568"/>
      <c r="AN55" s="568"/>
      <c r="AO55" s="568"/>
      <c r="AP55" s="184"/>
      <c r="AQ55" s="184"/>
      <c r="AR55" s="184" t="s">
        <v>150</v>
      </c>
      <c r="AS55" s="184"/>
      <c r="AT55" s="184"/>
      <c r="AU55" s="184"/>
      <c r="AV55" s="184"/>
      <c r="AW55" s="184" t="s">
        <v>151</v>
      </c>
      <c r="AX55" s="184"/>
      <c r="AY55" s="184"/>
      <c r="AZ55" s="185"/>
      <c r="BA55" s="185"/>
      <c r="BB55" s="185"/>
      <c r="BC55" s="185"/>
      <c r="BD55" s="186"/>
      <c r="BE55" s="268"/>
      <c r="BG55" s="65"/>
    </row>
    <row r="56" spans="2:65" ht="18" customHeight="1">
      <c r="B56" s="309"/>
      <c r="C56" s="573" t="s">
        <v>386</v>
      </c>
      <c r="D56" s="574"/>
      <c r="E56" s="574"/>
      <c r="F56" s="574"/>
      <c r="G56" s="574"/>
      <c r="H56" s="574"/>
      <c r="I56" s="574"/>
      <c r="J56" s="574"/>
      <c r="K56" s="574"/>
      <c r="L56" s="575"/>
      <c r="M56" s="298"/>
      <c r="N56" s="299"/>
      <c r="O56" s="299" t="s">
        <v>210</v>
      </c>
      <c r="P56" s="299"/>
      <c r="Q56" s="299"/>
      <c r="R56" s="300"/>
      <c r="S56" s="300"/>
      <c r="T56" s="300"/>
      <c r="U56" s="307"/>
      <c r="V56" s="307" t="s">
        <v>384</v>
      </c>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2"/>
      <c r="BD56" s="303"/>
      <c r="BE56" s="268"/>
      <c r="BG56" s="65"/>
    </row>
    <row r="57" spans="2:65" ht="18" customHeight="1">
      <c r="B57" s="309"/>
      <c r="C57" s="576"/>
      <c r="D57" s="577"/>
      <c r="E57" s="577"/>
      <c r="F57" s="577"/>
      <c r="G57" s="577"/>
      <c r="H57" s="577"/>
      <c r="I57" s="577"/>
      <c r="J57" s="577"/>
      <c r="K57" s="577"/>
      <c r="L57" s="578"/>
      <c r="M57" s="304"/>
      <c r="N57" s="305"/>
      <c r="O57" s="305" t="s">
        <v>211</v>
      </c>
      <c r="P57" s="305"/>
      <c r="Q57" s="305"/>
      <c r="R57" s="306"/>
      <c r="S57" s="306"/>
      <c r="T57" s="306"/>
      <c r="U57" s="308"/>
      <c r="V57" s="308" t="s">
        <v>385</v>
      </c>
      <c r="W57" s="296"/>
      <c r="X57" s="296"/>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96"/>
      <c r="BC57" s="295"/>
      <c r="BD57" s="297"/>
      <c r="BE57" s="268"/>
      <c r="BG57" s="65"/>
    </row>
    <row r="58" spans="2:65" ht="37.5" customHeight="1">
      <c r="B58" s="309"/>
      <c r="C58" s="579" t="s">
        <v>387</v>
      </c>
      <c r="D58" s="580"/>
      <c r="E58" s="580"/>
      <c r="F58" s="580"/>
      <c r="G58" s="580"/>
      <c r="H58" s="580"/>
      <c r="I58" s="580"/>
      <c r="J58" s="580"/>
      <c r="K58" s="580"/>
      <c r="L58" s="581"/>
      <c r="M58" s="1015" t="s">
        <v>390</v>
      </c>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016"/>
      <c r="AM58" s="1016"/>
      <c r="AN58" s="1016"/>
      <c r="AO58" s="1016"/>
      <c r="AP58" s="1016"/>
      <c r="AQ58" s="1016"/>
      <c r="AR58" s="1016"/>
      <c r="AS58" s="1016"/>
      <c r="AT58" s="1016"/>
      <c r="AU58" s="1016"/>
      <c r="AV58" s="1016"/>
      <c r="AW58" s="1016"/>
      <c r="AX58" s="1016"/>
      <c r="AY58" s="1016"/>
      <c r="AZ58" s="1016"/>
      <c r="BA58" s="1016"/>
      <c r="BB58" s="1016"/>
      <c r="BC58" s="1016"/>
      <c r="BD58" s="1017"/>
      <c r="BE58" s="268"/>
    </row>
    <row r="59" spans="2:65">
      <c r="B59" s="256"/>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8"/>
    </row>
    <row r="60" spans="2:65"/>
    <row r="61" spans="2:65"/>
    <row r="62" spans="2:65"/>
  </sheetData>
  <sheetProtection sheet="1" objects="1" scenarios="1" selectLockedCells="1" selectUnlockedCells="1"/>
  <mergeCells count="260">
    <mergeCell ref="C58:L58"/>
    <mergeCell ref="M58:BD58"/>
    <mergeCell ref="C54:L55"/>
    <mergeCell ref="C2:BD2"/>
    <mergeCell ref="C4:N4"/>
    <mergeCell ref="AQ4:BD4"/>
    <mergeCell ref="C5:BD5"/>
    <mergeCell ref="C6:L6"/>
    <mergeCell ref="M6:AG6"/>
    <mergeCell ref="AH6:AN6"/>
    <mergeCell ref="AO6:BD6"/>
    <mergeCell ref="C9:L9"/>
    <mergeCell ref="M9:AG9"/>
    <mergeCell ref="AH9:AN9"/>
    <mergeCell ref="AO9:BD9"/>
    <mergeCell ref="C10:L10"/>
    <mergeCell ref="M10:AG10"/>
    <mergeCell ref="AH10:AN10"/>
    <mergeCell ref="AO10:BD10"/>
    <mergeCell ref="C7:L7"/>
    <mergeCell ref="M7:AG7"/>
    <mergeCell ref="AH7:AN7"/>
    <mergeCell ref="AO7:BD7"/>
    <mergeCell ref="C8:L8"/>
    <mergeCell ref="M8:BD8"/>
    <mergeCell ref="C11:L12"/>
    <mergeCell ref="M11:AG11"/>
    <mergeCell ref="AH11:AU11"/>
    <mergeCell ref="AV11:BD12"/>
    <mergeCell ref="M12:S12"/>
    <mergeCell ref="T12:Z12"/>
    <mergeCell ref="AA12:AG12"/>
    <mergeCell ref="AH12:AN12"/>
    <mergeCell ref="AO12:AU12"/>
    <mergeCell ref="I14:L14"/>
    <mergeCell ref="M14:S14"/>
    <mergeCell ref="T14:Z14"/>
    <mergeCell ref="AA14:AG14"/>
    <mergeCell ref="AH14:AN14"/>
    <mergeCell ref="AO14:AU14"/>
    <mergeCell ref="AV14:BD14"/>
    <mergeCell ref="I13:L13"/>
    <mergeCell ref="M13:S13"/>
    <mergeCell ref="T13:Z13"/>
    <mergeCell ref="AA13:AG13"/>
    <mergeCell ref="AH13:AN13"/>
    <mergeCell ref="AH15:AN15"/>
    <mergeCell ref="AO15:AU15"/>
    <mergeCell ref="AV15:BD15"/>
    <mergeCell ref="AC16:AH16"/>
    <mergeCell ref="AS16:AX16"/>
    <mergeCell ref="C17:H18"/>
    <mergeCell ref="I17:X17"/>
    <mergeCell ref="Y17:AN17"/>
    <mergeCell ref="AO17:BD17"/>
    <mergeCell ref="L18:M18"/>
    <mergeCell ref="C13:H15"/>
    <mergeCell ref="I15:L15"/>
    <mergeCell ref="M15:S15"/>
    <mergeCell ref="T15:Z15"/>
    <mergeCell ref="AA15:AG15"/>
    <mergeCell ref="AT18:AU18"/>
    <mergeCell ref="AV18:AW18"/>
    <mergeCell ref="AX18:AY18"/>
    <mergeCell ref="AZ18:BA18"/>
    <mergeCell ref="BB18:BD18"/>
    <mergeCell ref="AL18:AN18"/>
    <mergeCell ref="AR18:AS18"/>
    <mergeCell ref="AO13:AU13"/>
    <mergeCell ref="AV13:BD13"/>
    <mergeCell ref="AD18:AE18"/>
    <mergeCell ref="AF18:AG18"/>
    <mergeCell ref="AH18:AI18"/>
    <mergeCell ref="AJ18:AK18"/>
    <mergeCell ref="N18:O18"/>
    <mergeCell ref="P18:Q18"/>
    <mergeCell ref="R18:S18"/>
    <mergeCell ref="T18:U18"/>
    <mergeCell ref="V18:X18"/>
    <mergeCell ref="AB18:AC18"/>
    <mergeCell ref="AM19:BB19"/>
    <mergeCell ref="C20:H20"/>
    <mergeCell ref="I20:J20"/>
    <mergeCell ref="K20:M20"/>
    <mergeCell ref="N20:T20"/>
    <mergeCell ref="U20:W20"/>
    <mergeCell ref="AC20:AM20"/>
    <mergeCell ref="AN20:AT20"/>
    <mergeCell ref="AU20:AW20"/>
    <mergeCell ref="AX20:AY20"/>
    <mergeCell ref="C19:H19"/>
    <mergeCell ref="I19:J19"/>
    <mergeCell ref="K19:M19"/>
    <mergeCell ref="N19:O19"/>
    <mergeCell ref="P19:R19"/>
    <mergeCell ref="T19:W19"/>
    <mergeCell ref="X19:AB19"/>
    <mergeCell ref="AD19:AE19"/>
    <mergeCell ref="AF19:AH19"/>
    <mergeCell ref="C21:H21"/>
    <mergeCell ref="Y21:Z21"/>
    <mergeCell ref="AA21:AN21"/>
    <mergeCell ref="AO21:AP21"/>
    <mergeCell ref="AQ21:BD21"/>
    <mergeCell ref="C22:H22"/>
    <mergeCell ref="Y22:Z22"/>
    <mergeCell ref="AA22:AF22"/>
    <mergeCell ref="AO22:AP22"/>
    <mergeCell ref="AQ22:AV22"/>
    <mergeCell ref="C23:H23"/>
    <mergeCell ref="Y23:Z23"/>
    <mergeCell ref="AA23:AN23"/>
    <mergeCell ref="AO23:AP23"/>
    <mergeCell ref="AQ23:BD23"/>
    <mergeCell ref="AO24:AP24"/>
    <mergeCell ref="AQ24:AS24"/>
    <mergeCell ref="AT24:AX24"/>
    <mergeCell ref="AZ24:BA24"/>
    <mergeCell ref="BB24:BD24"/>
    <mergeCell ref="C25:H25"/>
    <mergeCell ref="Y25:Z25"/>
    <mergeCell ref="AA25:AN25"/>
    <mergeCell ref="AO25:AP25"/>
    <mergeCell ref="AQ25:BD25"/>
    <mergeCell ref="C24:H24"/>
    <mergeCell ref="Y24:Z24"/>
    <mergeCell ref="AA24:AC24"/>
    <mergeCell ref="AD24:AH24"/>
    <mergeCell ref="AJ24:AK24"/>
    <mergeCell ref="AL24:AN24"/>
    <mergeCell ref="C26:H28"/>
    <mergeCell ref="I26:X26"/>
    <mergeCell ref="Y26:AN26"/>
    <mergeCell ref="AO26:BD26"/>
    <mergeCell ref="I27:X27"/>
    <mergeCell ref="Y27:AN27"/>
    <mergeCell ref="AO27:BD27"/>
    <mergeCell ref="I28:X28"/>
    <mergeCell ref="Y28:AN28"/>
    <mergeCell ref="AO28:BD28"/>
    <mergeCell ref="AO31:AS31"/>
    <mergeCell ref="AT31:BD31"/>
    <mergeCell ref="C32:H32"/>
    <mergeCell ref="I32:J32"/>
    <mergeCell ref="K32:M32"/>
    <mergeCell ref="N32:R32"/>
    <mergeCell ref="T32:U32"/>
    <mergeCell ref="V32:X32"/>
    <mergeCell ref="Y32:Z32"/>
    <mergeCell ref="AA32:AC32"/>
    <mergeCell ref="C29:H31"/>
    <mergeCell ref="I29:X29"/>
    <mergeCell ref="Y29:AN29"/>
    <mergeCell ref="AO29:BD29"/>
    <mergeCell ref="I30:X30"/>
    <mergeCell ref="Y30:AN30"/>
    <mergeCell ref="AO30:BD30"/>
    <mergeCell ref="I31:X31"/>
    <mergeCell ref="Y31:AC31"/>
    <mergeCell ref="AD31:AN31"/>
    <mergeCell ref="AZ32:BA32"/>
    <mergeCell ref="BB32:BD32"/>
    <mergeCell ref="C33:H35"/>
    <mergeCell ref="I33:X33"/>
    <mergeCell ref="Y33:AN33"/>
    <mergeCell ref="AO33:BD33"/>
    <mergeCell ref="I34:X34"/>
    <mergeCell ref="Y34:AN34"/>
    <mergeCell ref="AO34:BD34"/>
    <mergeCell ref="I35:X35"/>
    <mergeCell ref="AD32:AH32"/>
    <mergeCell ref="AJ32:AK32"/>
    <mergeCell ref="AL32:AN32"/>
    <mergeCell ref="AO32:AP32"/>
    <mergeCell ref="AQ32:AS32"/>
    <mergeCell ref="AT32:AX32"/>
    <mergeCell ref="Y35:AN35"/>
    <mergeCell ref="AO35:BD35"/>
    <mergeCell ref="C36:H38"/>
    <mergeCell ref="I36:X36"/>
    <mergeCell ref="Y36:AN36"/>
    <mergeCell ref="AO36:BD36"/>
    <mergeCell ref="I37:X37"/>
    <mergeCell ref="Y37:AN37"/>
    <mergeCell ref="AO37:BD37"/>
    <mergeCell ref="I38:M38"/>
    <mergeCell ref="N38:X38"/>
    <mergeCell ref="Y38:AC38"/>
    <mergeCell ref="AD38:AN38"/>
    <mergeCell ref="AO38:AS38"/>
    <mergeCell ref="AT38:BD38"/>
    <mergeCell ref="C39:H39"/>
    <mergeCell ref="I39:J39"/>
    <mergeCell ref="K39:P39"/>
    <mergeCell ref="Y39:Z39"/>
    <mergeCell ref="AA39:AF39"/>
    <mergeCell ref="AO39:AP39"/>
    <mergeCell ref="AQ39:AV39"/>
    <mergeCell ref="C40:H40"/>
    <mergeCell ref="I40:J40"/>
    <mergeCell ref="K40:M40"/>
    <mergeCell ref="N40:R40"/>
    <mergeCell ref="T40:U40"/>
    <mergeCell ref="V40:X40"/>
    <mergeCell ref="Y40:Z40"/>
    <mergeCell ref="AA40:AC40"/>
    <mergeCell ref="C42:H43"/>
    <mergeCell ref="I42:X42"/>
    <mergeCell ref="Y42:AN42"/>
    <mergeCell ref="AO42:BD42"/>
    <mergeCell ref="I43:X43"/>
    <mergeCell ref="Y43:AN43"/>
    <mergeCell ref="AO43:BD43"/>
    <mergeCell ref="AZ40:BA40"/>
    <mergeCell ref="BB40:BD40"/>
    <mergeCell ref="C41:H41"/>
    <mergeCell ref="I41:J41"/>
    <mergeCell ref="K41:X41"/>
    <mergeCell ref="Y41:Z41"/>
    <mergeCell ref="AA41:AN41"/>
    <mergeCell ref="AO41:AP41"/>
    <mergeCell ref="AQ41:BD41"/>
    <mergeCell ref="AD40:AH40"/>
    <mergeCell ref="AJ40:AK40"/>
    <mergeCell ref="AL40:AN40"/>
    <mergeCell ref="AO40:AP40"/>
    <mergeCell ref="AQ40:AS40"/>
    <mergeCell ref="AT40:AX40"/>
    <mergeCell ref="Y46:AC46"/>
    <mergeCell ref="AD46:AN46"/>
    <mergeCell ref="AO46:AS46"/>
    <mergeCell ref="AT46:BD46"/>
    <mergeCell ref="C47:H47"/>
    <mergeCell ref="I47:X47"/>
    <mergeCell ref="Y47:AN47"/>
    <mergeCell ref="AO47:BD47"/>
    <mergeCell ref="C44:H44"/>
    <mergeCell ref="I44:X44"/>
    <mergeCell ref="Y44:AN44"/>
    <mergeCell ref="AO44:BD44"/>
    <mergeCell ref="C45:H46"/>
    <mergeCell ref="I45:X45"/>
    <mergeCell ref="Y45:AN45"/>
    <mergeCell ref="AO45:BD45"/>
    <mergeCell ref="I46:M46"/>
    <mergeCell ref="N46:X46"/>
    <mergeCell ref="C56:L57"/>
    <mergeCell ref="AQ48:BD48"/>
    <mergeCell ref="C50:BD50"/>
    <mergeCell ref="C51:BD51"/>
    <mergeCell ref="C53:L53"/>
    <mergeCell ref="M53:BD53"/>
    <mergeCell ref="M54:AO54"/>
    <mergeCell ref="M55:AO55"/>
    <mergeCell ref="C48:H48"/>
    <mergeCell ref="I48:J48"/>
    <mergeCell ref="K48:X48"/>
    <mergeCell ref="Y48:Z48"/>
    <mergeCell ref="AA48:AN48"/>
    <mergeCell ref="AO48:AP48"/>
  </mergeCells>
  <phoneticPr fontId="7"/>
  <conditionalFormatting sqref="M13:AU14">
    <cfRule type="expression" dxfId="44" priority="26">
      <formula>ISFORMURA("+L11:AT12")</formula>
    </cfRule>
  </conditionalFormatting>
  <conditionalFormatting sqref="N19:O19 AM19:BB19">
    <cfRule type="notContainsBlanks" dxfId="43" priority="22">
      <formula>LEN(TRIM(N19))&gt;0</formula>
    </cfRule>
  </conditionalFormatting>
  <conditionalFormatting sqref="U20:W20">
    <cfRule type="notContainsBlanks" dxfId="35" priority="20">
      <formula>LEN(TRIM(U20))&gt;0</formula>
    </cfRule>
  </conditionalFormatting>
  <conditionalFormatting sqref="X19:AB19 AD19:AE19">
    <cfRule type="notContainsBlanks" dxfId="32" priority="23">
      <formula>LEN(TRIM(X19))&gt;0</formula>
    </cfRule>
  </conditionalFormatting>
  <conditionalFormatting sqref="AG22:AN22 AD24:AH24 AJ24:AK24 AD32:AH32 AJ32:AK32 Q39:X39 N40:R40 T40:U40">
    <cfRule type="expression" dxfId="31" priority="4">
      <formula>$AB$18=0</formula>
    </cfRule>
  </conditionalFormatting>
  <conditionalFormatting sqref="AO10:BD10">
    <cfRule type="containsBlanks" dxfId="28" priority="27">
      <formula>LEN(TRIM(AO10))=0</formula>
    </cfRule>
  </conditionalFormatting>
  <conditionalFormatting sqref="AU20:AW20">
    <cfRule type="notContainsBlanks" dxfId="25" priority="18">
      <formula>LEN(TRIM(AU20))&gt;0</formula>
    </cfRule>
  </conditionalFormatting>
  <conditionalFormatting sqref="AW22:BD22 AT24:AX24 AZ24:BA24 AT32:AX32 AZ32:BA32 AG39:AN39 AD40:AH40 AJ40:AK40">
    <cfRule type="expression" dxfId="23" priority="3">
      <formula>$AR$18=0</formula>
    </cfRule>
  </conditionalFormatting>
  <dataValidations count="6">
    <dataValidation type="list" errorStyle="warning" allowBlank="1" showInputMessage="1" showErrorMessage="1" errorTitle="入力確認" error="リストにない名称が入力されました。" sqref="N32:R32 AD32:AH32 AT32:AX32 N40:R40 AD40:AH40 AT40:AX40" xr:uid="{083405BD-2DF6-42CE-BE94-51EBD75A76D0}">
      <formula1>"　,－,持参,舎食,幕の内,むすび,野・カレー,ア・ピザ,ア・ホットサンド,ア・カートン,特・ダッチ,特・そうめん,特・ポンポラ,特・BBQ,特・焚火台"</formula1>
    </dataValidation>
    <dataValidation type="list" errorStyle="warning" allowBlank="1" showInputMessage="1" showErrorMessage="1" errorTitle="入力確認" error="リストにない名称が入力されました。" sqref="AD24:AH24 AT24:AX24" xr:uid="{3E4EF175-6C27-415E-B706-7572630648B9}">
      <formula1>"　,－,舎・ご飯,舎・パン,ア・ホットサンド,ア・カートン,持参"</formula1>
    </dataValidation>
    <dataValidation type="list" imeMode="halfAlpha" allowBlank="1" showInputMessage="1" showErrorMessage="1" sqref="N19:O19" xr:uid="{FA070E53-E6AF-4A62-AE38-093E22BFD042}">
      <formula1>"　,1,2,3,4,5,6,7,8,9,10"</formula1>
    </dataValidation>
    <dataValidation type="list" errorStyle="warning" imeMode="halfAlpha" allowBlank="1" showInputMessage="1" showErrorMessage="1" errorTitle="入力確認" error="リストにない名称が入力されました。" sqref="AD19:AE19" xr:uid="{CC5D6ACB-A306-4AF7-B12D-6F2F7B847934}">
      <formula1>"　,1,2,3,4,5,6,7,8,9,10"</formula1>
    </dataValidation>
    <dataValidation imeMode="halfAlpha" allowBlank="1" showInputMessage="1" showErrorMessage="1" sqref="AU20:AW20 T32:U32 U20:W20 AJ24:AK24 T40:U40 AJ40:AK40 AJ32:AK32 AZ24:BA24 AZ40:BA40 AZ32:BA32" xr:uid="{83F7835C-5D70-49D4-9B9D-6A86B9B8ABCD}"/>
    <dataValidation type="list" errorStyle="warning" allowBlank="1" showInputMessage="1" showErrorMessage="1" errorTitle="入力確認" error="リストにない名称が入力されました。" sqref="X19:AB19" xr:uid="{505BF3FE-E417-4FC9-8DFC-ED414BA3F65C}">
      <formula1>"　,小型,中型,大型,マイクロ,その他"</formula1>
    </dataValidation>
  </dataValidations>
  <printOptions horizontalCentered="1" verticalCentered="1"/>
  <pageMargins left="0.78740157480314965" right="0.39370078740157483" top="0.39370078740157483" bottom="0.19685039370078741" header="0.11811023622047245" footer="0.11811023622047245"/>
  <pageSetup paperSize="9" scale="75" orientation="portrait" r:id="rId1"/>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8</xdr:col>
                    <xdr:colOff>28575</xdr:colOff>
                    <xdr:row>17</xdr:row>
                    <xdr:rowOff>200025</xdr:rowOff>
                  </from>
                  <to>
                    <xdr:col>10</xdr:col>
                    <xdr:colOff>28575</xdr:colOff>
                    <xdr:row>19</xdr:row>
                    <xdr:rowOff>19050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17</xdr:col>
                    <xdr:colOff>57150</xdr:colOff>
                    <xdr:row>17</xdr:row>
                    <xdr:rowOff>200025</xdr:rowOff>
                  </from>
                  <to>
                    <xdr:col>19</xdr:col>
                    <xdr:colOff>66675</xdr:colOff>
                    <xdr:row>19</xdr:row>
                    <xdr:rowOff>28575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8</xdr:col>
                    <xdr:colOff>28575</xdr:colOff>
                    <xdr:row>18</xdr:row>
                    <xdr:rowOff>209550</xdr:rowOff>
                  </from>
                  <to>
                    <xdr:col>10</xdr:col>
                    <xdr:colOff>19050</xdr:colOff>
                    <xdr:row>20</xdr:row>
                    <xdr:rowOff>19050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26</xdr:col>
                    <xdr:colOff>28575</xdr:colOff>
                    <xdr:row>18</xdr:row>
                    <xdr:rowOff>209550</xdr:rowOff>
                  </from>
                  <to>
                    <xdr:col>28</xdr:col>
                    <xdr:colOff>19050</xdr:colOff>
                    <xdr:row>20</xdr:row>
                    <xdr:rowOff>19050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32</xdr:col>
                    <xdr:colOff>19050</xdr:colOff>
                    <xdr:row>21</xdr:row>
                    <xdr:rowOff>19050</xdr:rowOff>
                  </from>
                  <to>
                    <xdr:col>33</xdr:col>
                    <xdr:colOff>104775</xdr:colOff>
                    <xdr:row>21</xdr:row>
                    <xdr:rowOff>190500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36</xdr:col>
                    <xdr:colOff>28575</xdr:colOff>
                    <xdr:row>21</xdr:row>
                    <xdr:rowOff>19050</xdr:rowOff>
                  </from>
                  <to>
                    <xdr:col>37</xdr:col>
                    <xdr:colOff>114300</xdr:colOff>
                    <xdr:row>21</xdr:row>
                    <xdr:rowOff>190500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48</xdr:col>
                    <xdr:colOff>19050</xdr:colOff>
                    <xdr:row>21</xdr:row>
                    <xdr:rowOff>19050</xdr:rowOff>
                  </from>
                  <to>
                    <xdr:col>49</xdr:col>
                    <xdr:colOff>104775</xdr:colOff>
                    <xdr:row>21</xdr:row>
                    <xdr:rowOff>190500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52</xdr:col>
                    <xdr:colOff>28575</xdr:colOff>
                    <xdr:row>21</xdr:row>
                    <xdr:rowOff>19050</xdr:rowOff>
                  </from>
                  <to>
                    <xdr:col>53</xdr:col>
                    <xdr:colOff>114300</xdr:colOff>
                    <xdr:row>21</xdr:row>
                    <xdr:rowOff>190500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48</xdr:col>
                    <xdr:colOff>19050</xdr:colOff>
                    <xdr:row>21</xdr:row>
                    <xdr:rowOff>19050</xdr:rowOff>
                  </from>
                  <to>
                    <xdr:col>49</xdr:col>
                    <xdr:colOff>104775</xdr:colOff>
                    <xdr:row>21</xdr:row>
                    <xdr:rowOff>190500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52</xdr:col>
                    <xdr:colOff>28575</xdr:colOff>
                    <xdr:row>21</xdr:row>
                    <xdr:rowOff>19050</xdr:rowOff>
                  </from>
                  <to>
                    <xdr:col>53</xdr:col>
                    <xdr:colOff>114300</xdr:colOff>
                    <xdr:row>21</xdr:row>
                    <xdr:rowOff>190500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16</xdr:col>
                    <xdr:colOff>57150</xdr:colOff>
                    <xdr:row>38</xdr:row>
                    <xdr:rowOff>19050</xdr:rowOff>
                  </from>
                  <to>
                    <xdr:col>18</xdr:col>
                    <xdr:colOff>9525</xdr:colOff>
                    <xdr:row>38</xdr:row>
                    <xdr:rowOff>190500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20</xdr:col>
                    <xdr:colOff>38100</xdr:colOff>
                    <xdr:row>38</xdr:row>
                    <xdr:rowOff>19050</xdr:rowOff>
                  </from>
                  <to>
                    <xdr:col>21</xdr:col>
                    <xdr:colOff>123825</xdr:colOff>
                    <xdr:row>38</xdr:row>
                    <xdr:rowOff>190500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32</xdr:col>
                    <xdr:colOff>57150</xdr:colOff>
                    <xdr:row>38</xdr:row>
                    <xdr:rowOff>28575</xdr:rowOff>
                  </from>
                  <to>
                    <xdr:col>34</xdr:col>
                    <xdr:colOff>9525</xdr:colOff>
                    <xdr:row>38</xdr:row>
                    <xdr:rowOff>200025</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36</xdr:col>
                    <xdr:colOff>47625</xdr:colOff>
                    <xdr:row>38</xdr:row>
                    <xdr:rowOff>19050</xdr:rowOff>
                  </from>
                  <to>
                    <xdr:col>38</xdr:col>
                    <xdr:colOff>0</xdr:colOff>
                    <xdr:row>38</xdr:row>
                    <xdr:rowOff>190500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13</xdr:col>
                    <xdr:colOff>19050</xdr:colOff>
                    <xdr:row>54</xdr:row>
                    <xdr:rowOff>295275</xdr:rowOff>
                  </from>
                  <to>
                    <xdr:col>14</xdr:col>
                    <xdr:colOff>114300</xdr:colOff>
                    <xdr:row>55</xdr:row>
                    <xdr:rowOff>171450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18</xdr:col>
                    <xdr:colOff>19050</xdr:colOff>
                    <xdr:row>54</xdr:row>
                    <xdr:rowOff>295275</xdr:rowOff>
                  </from>
                  <to>
                    <xdr:col>19</xdr:col>
                    <xdr:colOff>104775</xdr:colOff>
                    <xdr:row>55</xdr:row>
                    <xdr:rowOff>171450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48</xdr:col>
                    <xdr:colOff>57150</xdr:colOff>
                    <xdr:row>38</xdr:row>
                    <xdr:rowOff>28575</xdr:rowOff>
                  </from>
                  <to>
                    <xdr:col>50</xdr:col>
                    <xdr:colOff>9525</xdr:colOff>
                    <xdr:row>38</xdr:row>
                    <xdr:rowOff>200025</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52</xdr:col>
                    <xdr:colOff>47625</xdr:colOff>
                    <xdr:row>38</xdr:row>
                    <xdr:rowOff>19050</xdr:rowOff>
                  </from>
                  <to>
                    <xdr:col>54</xdr:col>
                    <xdr:colOff>0</xdr:colOff>
                    <xdr:row>38</xdr:row>
                    <xdr:rowOff>190500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18</xdr:col>
                    <xdr:colOff>57150</xdr:colOff>
                    <xdr:row>19</xdr:row>
                    <xdr:rowOff>209550</xdr:rowOff>
                  </from>
                  <to>
                    <xdr:col>20</xdr:col>
                    <xdr:colOff>47625</xdr:colOff>
                    <xdr:row>21</xdr:row>
                    <xdr:rowOff>19050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14</xdr:col>
                    <xdr:colOff>76200</xdr:colOff>
                    <xdr:row>21</xdr:row>
                    <xdr:rowOff>28575</xdr:rowOff>
                  </from>
                  <to>
                    <xdr:col>16</xdr:col>
                    <xdr:colOff>38100</xdr:colOff>
                    <xdr:row>21</xdr:row>
                    <xdr:rowOff>190500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18</xdr:col>
                    <xdr:colOff>57150</xdr:colOff>
                    <xdr:row>21</xdr:row>
                    <xdr:rowOff>28575</xdr:rowOff>
                  </from>
                  <to>
                    <xdr:col>20</xdr:col>
                    <xdr:colOff>19050</xdr:colOff>
                    <xdr:row>21</xdr:row>
                    <xdr:rowOff>200025</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14</xdr:col>
                    <xdr:colOff>76200</xdr:colOff>
                    <xdr:row>23</xdr:row>
                    <xdr:rowOff>19050</xdr:rowOff>
                  </from>
                  <to>
                    <xdr:col>16</xdr:col>
                    <xdr:colOff>38100</xdr:colOff>
                    <xdr:row>23</xdr:row>
                    <xdr:rowOff>180975</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18</xdr:col>
                    <xdr:colOff>57150</xdr:colOff>
                    <xdr:row>23</xdr:row>
                    <xdr:rowOff>19050</xdr:rowOff>
                  </from>
                  <to>
                    <xdr:col>20</xdr:col>
                    <xdr:colOff>9525</xdr:colOff>
                    <xdr:row>23</xdr:row>
                    <xdr:rowOff>180975</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17</xdr:col>
                    <xdr:colOff>19050</xdr:colOff>
                    <xdr:row>24</xdr:row>
                    <xdr:rowOff>28575</xdr:rowOff>
                  </from>
                  <to>
                    <xdr:col>19</xdr:col>
                    <xdr:colOff>19050</xdr:colOff>
                    <xdr:row>24</xdr:row>
                    <xdr:rowOff>171450</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20</xdr:col>
                    <xdr:colOff>85725</xdr:colOff>
                    <xdr:row>24</xdr:row>
                    <xdr:rowOff>19050</xdr:rowOff>
                  </from>
                  <to>
                    <xdr:col>22</xdr:col>
                    <xdr:colOff>38100</xdr:colOff>
                    <xdr:row>24</xdr:row>
                    <xdr:rowOff>190500</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14</xdr:col>
                    <xdr:colOff>76200</xdr:colOff>
                    <xdr:row>19</xdr:row>
                    <xdr:rowOff>219075</xdr:rowOff>
                  </from>
                  <to>
                    <xdr:col>16</xdr:col>
                    <xdr:colOff>66675</xdr:colOff>
                    <xdr:row>21</xdr:row>
                    <xdr:rowOff>19050</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from>
                    <xdr:col>14</xdr:col>
                    <xdr:colOff>76200</xdr:colOff>
                    <xdr:row>22</xdr:row>
                    <xdr:rowOff>28575</xdr:rowOff>
                  </from>
                  <to>
                    <xdr:col>16</xdr:col>
                    <xdr:colOff>38100</xdr:colOff>
                    <xdr:row>22</xdr:row>
                    <xdr:rowOff>190500</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from>
                    <xdr:col>18</xdr:col>
                    <xdr:colOff>66675</xdr:colOff>
                    <xdr:row>22</xdr:row>
                    <xdr:rowOff>28575</xdr:rowOff>
                  </from>
                  <to>
                    <xdr:col>20</xdr:col>
                    <xdr:colOff>19050</xdr:colOff>
                    <xdr:row>22</xdr:row>
                    <xdr:rowOff>190500</xdr:rowOff>
                  </to>
                </anchor>
              </controlPr>
            </control>
          </mc:Choice>
        </mc:AlternateContent>
        <mc:AlternateContent xmlns:mc="http://schemas.openxmlformats.org/markup-compatibility/2006">
          <mc:Choice Requires="x14">
            <control shapeId="40989" r:id="rId32" name="Check Box 29">
              <controlPr defaultSize="0" autoFill="0" autoLine="0" autoPict="0">
                <anchor moveWithCells="1">
                  <from>
                    <xdr:col>40</xdr:col>
                    <xdr:colOff>9525</xdr:colOff>
                    <xdr:row>4</xdr:row>
                    <xdr:rowOff>228600</xdr:rowOff>
                  </from>
                  <to>
                    <xdr:col>41</xdr:col>
                    <xdr:colOff>123825</xdr:colOff>
                    <xdr:row>6</xdr:row>
                    <xdr:rowOff>9525</xdr:rowOff>
                  </to>
                </anchor>
              </controlPr>
            </control>
          </mc:Choice>
        </mc:AlternateContent>
        <mc:AlternateContent xmlns:mc="http://schemas.openxmlformats.org/markup-compatibility/2006">
          <mc:Choice Requires="x14">
            <control shapeId="40990" r:id="rId33" name="Check Box 30">
              <controlPr defaultSize="0" autoFill="0" autoLine="0" autoPict="0">
                <anchor moveWithCells="1">
                  <from>
                    <xdr:col>47</xdr:col>
                    <xdr:colOff>123825</xdr:colOff>
                    <xdr:row>4</xdr:row>
                    <xdr:rowOff>219075</xdr:rowOff>
                  </from>
                  <to>
                    <xdr:col>49</xdr:col>
                    <xdr:colOff>95250</xdr:colOff>
                    <xdr:row>6</xdr:row>
                    <xdr:rowOff>0</xdr:rowOff>
                  </to>
                </anchor>
              </controlPr>
            </control>
          </mc:Choice>
        </mc:AlternateContent>
        <mc:AlternateContent xmlns:mc="http://schemas.openxmlformats.org/markup-compatibility/2006">
          <mc:Choice Requires="x14">
            <control shapeId="40991" r:id="rId34" name="Check Box 31">
              <controlPr defaultSize="0" autoFill="0" autoLine="0" autoPict="0">
                <anchor moveWithCells="1">
                  <from>
                    <xdr:col>18</xdr:col>
                    <xdr:colOff>95250</xdr:colOff>
                    <xdr:row>23</xdr:row>
                    <xdr:rowOff>19050</xdr:rowOff>
                  </from>
                  <to>
                    <xdr:col>20</xdr:col>
                    <xdr:colOff>57150</xdr:colOff>
                    <xdr:row>23</xdr:row>
                    <xdr:rowOff>180975</xdr:rowOff>
                  </to>
                </anchor>
              </controlPr>
            </control>
          </mc:Choice>
        </mc:AlternateContent>
        <mc:AlternateContent xmlns:mc="http://schemas.openxmlformats.org/markup-compatibility/2006">
          <mc:Choice Requires="x14">
            <control shapeId="40992" r:id="rId35" name="Check Box 32">
              <controlPr defaultSize="0" autoFill="0" autoLine="0" autoPict="0">
                <anchor moveWithCells="1">
                  <from>
                    <xdr:col>14</xdr:col>
                    <xdr:colOff>85725</xdr:colOff>
                    <xdr:row>20</xdr:row>
                    <xdr:rowOff>28575</xdr:rowOff>
                  </from>
                  <to>
                    <xdr:col>16</xdr:col>
                    <xdr:colOff>47625</xdr:colOff>
                    <xdr:row>20</xdr:row>
                    <xdr:rowOff>180975</xdr:rowOff>
                  </to>
                </anchor>
              </controlPr>
            </control>
          </mc:Choice>
        </mc:AlternateContent>
        <mc:AlternateContent xmlns:mc="http://schemas.openxmlformats.org/markup-compatibility/2006">
          <mc:Choice Requires="x14">
            <control shapeId="40993" r:id="rId36" name="Check Box 33">
              <controlPr defaultSize="0" autoFill="0" autoLine="0" autoPict="0">
                <anchor moveWithCells="1">
                  <from>
                    <xdr:col>14</xdr:col>
                    <xdr:colOff>85725</xdr:colOff>
                    <xdr:row>22</xdr:row>
                    <xdr:rowOff>38100</xdr:rowOff>
                  </from>
                  <to>
                    <xdr:col>16</xdr:col>
                    <xdr:colOff>47625</xdr:colOff>
                    <xdr:row>22</xdr:row>
                    <xdr:rowOff>190500</xdr:rowOff>
                  </to>
                </anchor>
              </controlPr>
            </control>
          </mc:Choice>
        </mc:AlternateContent>
        <mc:AlternateContent xmlns:mc="http://schemas.openxmlformats.org/markup-compatibility/2006">
          <mc:Choice Requires="x14">
            <control shapeId="40994" r:id="rId37" name="Check Box 34">
              <controlPr defaultSize="0" autoFill="0" autoLine="0" autoPict="0">
                <anchor moveWithCells="1">
                  <from>
                    <xdr:col>18</xdr:col>
                    <xdr:colOff>95250</xdr:colOff>
                    <xdr:row>22</xdr:row>
                    <xdr:rowOff>28575</xdr:rowOff>
                  </from>
                  <to>
                    <xdr:col>20</xdr:col>
                    <xdr:colOff>57150</xdr:colOff>
                    <xdr:row>22</xdr:row>
                    <xdr:rowOff>180975</xdr:rowOff>
                  </to>
                </anchor>
              </controlPr>
            </control>
          </mc:Choice>
        </mc:AlternateContent>
        <mc:AlternateContent xmlns:mc="http://schemas.openxmlformats.org/markup-compatibility/2006">
          <mc:Choice Requires="x14">
            <control shapeId="40995" r:id="rId38" name="Check Box 35">
              <controlPr defaultSize="0" autoFill="0" autoLine="0" autoPict="0">
                <anchor moveWithCells="1">
                  <from>
                    <xdr:col>14</xdr:col>
                    <xdr:colOff>85725</xdr:colOff>
                    <xdr:row>23</xdr:row>
                    <xdr:rowOff>28575</xdr:rowOff>
                  </from>
                  <to>
                    <xdr:col>16</xdr:col>
                    <xdr:colOff>47625</xdr:colOff>
                    <xdr:row>23</xdr:row>
                    <xdr:rowOff>180975</xdr:rowOff>
                  </to>
                </anchor>
              </controlPr>
            </control>
          </mc:Choice>
        </mc:AlternateContent>
        <mc:AlternateContent xmlns:mc="http://schemas.openxmlformats.org/markup-compatibility/2006">
          <mc:Choice Requires="x14">
            <control shapeId="40996" r:id="rId39" name="Check Box 36">
              <controlPr defaultSize="0" autoFill="0" autoLine="0" autoPict="0">
                <anchor moveWithCells="1">
                  <from>
                    <xdr:col>17</xdr:col>
                    <xdr:colOff>95250</xdr:colOff>
                    <xdr:row>24</xdr:row>
                    <xdr:rowOff>19050</xdr:rowOff>
                  </from>
                  <to>
                    <xdr:col>19</xdr:col>
                    <xdr:colOff>57150</xdr:colOff>
                    <xdr:row>24</xdr:row>
                    <xdr:rowOff>171450</xdr:rowOff>
                  </to>
                </anchor>
              </controlPr>
            </control>
          </mc:Choice>
        </mc:AlternateContent>
        <mc:AlternateContent xmlns:mc="http://schemas.openxmlformats.org/markup-compatibility/2006">
          <mc:Choice Requires="x14">
            <control shapeId="40997" r:id="rId40" name="Check Box 37">
              <controlPr defaultSize="0" autoFill="0" autoLine="0" autoPict="0">
                <anchor moveWithCells="1">
                  <from>
                    <xdr:col>20</xdr:col>
                    <xdr:colOff>76200</xdr:colOff>
                    <xdr:row>24</xdr:row>
                    <xdr:rowOff>19050</xdr:rowOff>
                  </from>
                  <to>
                    <xdr:col>22</xdr:col>
                    <xdr:colOff>38100</xdr:colOff>
                    <xdr:row>24</xdr:row>
                    <xdr:rowOff>171450</xdr:rowOff>
                  </to>
                </anchor>
              </controlPr>
            </control>
          </mc:Choice>
        </mc:AlternateContent>
        <mc:AlternateContent xmlns:mc="http://schemas.openxmlformats.org/markup-compatibility/2006">
          <mc:Choice Requires="x14">
            <control shapeId="40998" r:id="rId41" name="Check Box 38">
              <controlPr defaultSize="0" autoFill="0" autoLine="0" autoPict="0">
                <anchor moveWithCells="1">
                  <from>
                    <xdr:col>18</xdr:col>
                    <xdr:colOff>95250</xdr:colOff>
                    <xdr:row>20</xdr:row>
                    <xdr:rowOff>9525</xdr:rowOff>
                  </from>
                  <to>
                    <xdr:col>20</xdr:col>
                    <xdr:colOff>57150</xdr:colOff>
                    <xdr:row>20</xdr:row>
                    <xdr:rowOff>180975</xdr:rowOff>
                  </to>
                </anchor>
              </controlPr>
            </control>
          </mc:Choice>
        </mc:AlternateContent>
        <mc:AlternateContent xmlns:mc="http://schemas.openxmlformats.org/markup-compatibility/2006">
          <mc:Choice Requires="x14">
            <control shapeId="40999" r:id="rId42" name="Check Box 39">
              <controlPr defaultSize="0" autoFill="0" autoLine="0" autoPict="0">
                <anchor moveWithCells="1">
                  <from>
                    <xdr:col>14</xdr:col>
                    <xdr:colOff>85725</xdr:colOff>
                    <xdr:row>21</xdr:row>
                    <xdr:rowOff>28575</xdr:rowOff>
                  </from>
                  <to>
                    <xdr:col>16</xdr:col>
                    <xdr:colOff>47625</xdr:colOff>
                    <xdr:row>21</xdr:row>
                    <xdr:rowOff>200025</xdr:rowOff>
                  </to>
                </anchor>
              </controlPr>
            </control>
          </mc:Choice>
        </mc:AlternateContent>
        <mc:AlternateContent xmlns:mc="http://schemas.openxmlformats.org/markup-compatibility/2006">
          <mc:Choice Requires="x14">
            <control shapeId="41000" r:id="rId43" name="Check Box 40">
              <controlPr defaultSize="0" autoFill="0" autoLine="0" autoPict="0">
                <anchor moveWithCells="1">
                  <from>
                    <xdr:col>18</xdr:col>
                    <xdr:colOff>95250</xdr:colOff>
                    <xdr:row>21</xdr:row>
                    <xdr:rowOff>19050</xdr:rowOff>
                  </from>
                  <to>
                    <xdr:col>20</xdr:col>
                    <xdr:colOff>57150</xdr:colOff>
                    <xdr:row>21</xdr:row>
                    <xdr:rowOff>190500</xdr:rowOff>
                  </to>
                </anchor>
              </controlPr>
            </control>
          </mc:Choice>
        </mc:AlternateContent>
        <mc:AlternateContent xmlns:mc="http://schemas.openxmlformats.org/markup-compatibility/2006">
          <mc:Choice Requires="x14">
            <control shapeId="41001" r:id="rId44" name="Check Box 41">
              <controlPr defaultSize="0" autoFill="0" autoLine="0" autoPict="0">
                <anchor moveWithCells="1">
                  <from>
                    <xdr:col>32</xdr:col>
                    <xdr:colOff>57150</xdr:colOff>
                    <xdr:row>21</xdr:row>
                    <xdr:rowOff>38100</xdr:rowOff>
                  </from>
                  <to>
                    <xdr:col>34</xdr:col>
                    <xdr:colOff>19050</xdr:colOff>
                    <xdr:row>21</xdr:row>
                    <xdr:rowOff>190500</xdr:rowOff>
                  </to>
                </anchor>
              </controlPr>
            </control>
          </mc:Choice>
        </mc:AlternateContent>
        <mc:AlternateContent xmlns:mc="http://schemas.openxmlformats.org/markup-compatibility/2006">
          <mc:Choice Requires="x14">
            <control shapeId="41002" r:id="rId45" name="Check Box 42">
              <controlPr defaultSize="0" autoFill="0" autoLine="0" autoPict="0">
                <anchor moveWithCells="1">
                  <from>
                    <xdr:col>36</xdr:col>
                    <xdr:colOff>47625</xdr:colOff>
                    <xdr:row>21</xdr:row>
                    <xdr:rowOff>38100</xdr:rowOff>
                  </from>
                  <to>
                    <xdr:col>38</xdr:col>
                    <xdr:colOff>9525</xdr:colOff>
                    <xdr:row>21</xdr:row>
                    <xdr:rowOff>190500</xdr:rowOff>
                  </to>
                </anchor>
              </controlPr>
            </control>
          </mc:Choice>
        </mc:AlternateContent>
        <mc:AlternateContent xmlns:mc="http://schemas.openxmlformats.org/markup-compatibility/2006">
          <mc:Choice Requires="x14">
            <control shapeId="41003" r:id="rId46" name="Check Box 43">
              <controlPr defaultSize="0" autoFill="0" autoLine="0" autoPict="0">
                <anchor moveWithCells="1">
                  <from>
                    <xdr:col>8</xdr:col>
                    <xdr:colOff>38100</xdr:colOff>
                    <xdr:row>17</xdr:row>
                    <xdr:rowOff>200025</xdr:rowOff>
                  </from>
                  <to>
                    <xdr:col>10</xdr:col>
                    <xdr:colOff>47625</xdr:colOff>
                    <xdr:row>19</xdr:row>
                    <xdr:rowOff>19050</xdr:rowOff>
                  </to>
                </anchor>
              </controlPr>
            </control>
          </mc:Choice>
        </mc:AlternateContent>
        <mc:AlternateContent xmlns:mc="http://schemas.openxmlformats.org/markup-compatibility/2006">
          <mc:Choice Requires="x14">
            <control shapeId="41004" r:id="rId47" name="Check Box 44">
              <controlPr defaultSize="0" autoFill="0" autoLine="0" autoPict="0">
                <anchor moveWithCells="1">
                  <from>
                    <xdr:col>8</xdr:col>
                    <xdr:colOff>38100</xdr:colOff>
                    <xdr:row>19</xdr:row>
                    <xdr:rowOff>28575</xdr:rowOff>
                  </from>
                  <to>
                    <xdr:col>10</xdr:col>
                    <xdr:colOff>9525</xdr:colOff>
                    <xdr:row>19</xdr:row>
                    <xdr:rowOff>180975</xdr:rowOff>
                  </to>
                </anchor>
              </controlPr>
            </control>
          </mc:Choice>
        </mc:AlternateContent>
        <mc:AlternateContent xmlns:mc="http://schemas.openxmlformats.org/markup-compatibility/2006">
          <mc:Choice Requires="x14">
            <control shapeId="41005" r:id="rId48" name="Check Box 45">
              <controlPr defaultSize="0" autoFill="0" autoLine="0" autoPict="0">
                <anchor moveWithCells="1">
                  <from>
                    <xdr:col>26</xdr:col>
                    <xdr:colOff>85725</xdr:colOff>
                    <xdr:row>19</xdr:row>
                    <xdr:rowOff>28575</xdr:rowOff>
                  </from>
                  <to>
                    <xdr:col>28</xdr:col>
                    <xdr:colOff>47625</xdr:colOff>
                    <xdr:row>19</xdr:row>
                    <xdr:rowOff>180975</xdr:rowOff>
                  </to>
                </anchor>
              </controlPr>
            </control>
          </mc:Choice>
        </mc:AlternateContent>
        <mc:AlternateContent xmlns:mc="http://schemas.openxmlformats.org/markup-compatibility/2006">
          <mc:Choice Requires="x14">
            <control shapeId="41006" r:id="rId49" name="Check Box 46">
              <controlPr defaultSize="0" autoFill="0" autoLine="0" autoPict="0">
                <anchor moveWithCells="1">
                  <from>
                    <xdr:col>17</xdr:col>
                    <xdr:colOff>95250</xdr:colOff>
                    <xdr:row>17</xdr:row>
                    <xdr:rowOff>200025</xdr:rowOff>
                  </from>
                  <to>
                    <xdr:col>19</xdr:col>
                    <xdr:colOff>85725</xdr:colOff>
                    <xdr:row>19</xdr:row>
                    <xdr:rowOff>19050</xdr:rowOff>
                  </to>
                </anchor>
              </controlPr>
            </control>
          </mc:Choice>
        </mc:AlternateContent>
        <mc:AlternateContent xmlns:mc="http://schemas.openxmlformats.org/markup-compatibility/2006">
          <mc:Choice Requires="x14">
            <control shapeId="41007" r:id="rId50" name="Option Button 47">
              <controlPr defaultSize="0" autoFill="0" autoLine="0" autoPict="0">
                <anchor moveWithCells="1">
                  <from>
                    <xdr:col>40</xdr:col>
                    <xdr:colOff>0</xdr:colOff>
                    <xdr:row>5</xdr:row>
                    <xdr:rowOff>0</xdr:rowOff>
                  </from>
                  <to>
                    <xdr:col>49</xdr:col>
                    <xdr:colOff>57150</xdr:colOff>
                    <xdr:row>6</xdr:row>
                    <xdr:rowOff>19050</xdr:rowOff>
                  </to>
                </anchor>
              </controlPr>
            </control>
          </mc:Choice>
        </mc:AlternateContent>
        <mc:AlternateContent xmlns:mc="http://schemas.openxmlformats.org/markup-compatibility/2006">
          <mc:Choice Requires="x14">
            <control shapeId="41008" r:id="rId51" name="Option Button 48">
              <controlPr defaultSize="0" autoFill="0" autoLine="0" autoPict="0">
                <anchor moveWithCells="1">
                  <from>
                    <xdr:col>48</xdr:col>
                    <xdr:colOff>38100</xdr:colOff>
                    <xdr:row>5</xdr:row>
                    <xdr:rowOff>0</xdr:rowOff>
                  </from>
                  <to>
                    <xdr:col>55</xdr:col>
                    <xdr:colOff>114300</xdr:colOff>
                    <xdr:row>6</xdr:row>
                    <xdr:rowOff>19050</xdr:rowOff>
                  </to>
                </anchor>
              </controlPr>
            </control>
          </mc:Choice>
        </mc:AlternateContent>
        <mc:AlternateContent xmlns:mc="http://schemas.openxmlformats.org/markup-compatibility/2006">
          <mc:Choice Requires="x14">
            <control shapeId="41009" r:id="rId52" name="Check Box 49">
              <controlPr defaultSize="0" autoFill="0" autoLine="0" autoPict="0">
                <anchor moveWithCells="1">
                  <from>
                    <xdr:col>32</xdr:col>
                    <xdr:colOff>19050</xdr:colOff>
                    <xdr:row>38</xdr:row>
                    <xdr:rowOff>19050</xdr:rowOff>
                  </from>
                  <to>
                    <xdr:col>33</xdr:col>
                    <xdr:colOff>104775</xdr:colOff>
                    <xdr:row>38</xdr:row>
                    <xdr:rowOff>190500</xdr:rowOff>
                  </to>
                </anchor>
              </controlPr>
            </control>
          </mc:Choice>
        </mc:AlternateContent>
        <mc:AlternateContent xmlns:mc="http://schemas.openxmlformats.org/markup-compatibility/2006">
          <mc:Choice Requires="x14">
            <control shapeId="41010" r:id="rId53" name="Check Box 50">
              <controlPr defaultSize="0" autoFill="0" autoLine="0" autoPict="0">
                <anchor moveWithCells="1">
                  <from>
                    <xdr:col>36</xdr:col>
                    <xdr:colOff>28575</xdr:colOff>
                    <xdr:row>38</xdr:row>
                    <xdr:rowOff>19050</xdr:rowOff>
                  </from>
                  <to>
                    <xdr:col>37</xdr:col>
                    <xdr:colOff>114300</xdr:colOff>
                    <xdr:row>38</xdr:row>
                    <xdr:rowOff>190500</xdr:rowOff>
                  </to>
                </anchor>
              </controlPr>
            </control>
          </mc:Choice>
        </mc:AlternateContent>
        <mc:AlternateContent xmlns:mc="http://schemas.openxmlformats.org/markup-compatibility/2006">
          <mc:Choice Requires="x14">
            <control shapeId="41011" r:id="rId54" name="Check Box 51">
              <controlPr defaultSize="0" autoFill="0" autoLine="0" autoPict="0">
                <anchor moveWithCells="1">
                  <from>
                    <xdr:col>32</xdr:col>
                    <xdr:colOff>57150</xdr:colOff>
                    <xdr:row>38</xdr:row>
                    <xdr:rowOff>38100</xdr:rowOff>
                  </from>
                  <to>
                    <xdr:col>34</xdr:col>
                    <xdr:colOff>19050</xdr:colOff>
                    <xdr:row>38</xdr:row>
                    <xdr:rowOff>190500</xdr:rowOff>
                  </to>
                </anchor>
              </controlPr>
            </control>
          </mc:Choice>
        </mc:AlternateContent>
        <mc:AlternateContent xmlns:mc="http://schemas.openxmlformats.org/markup-compatibility/2006">
          <mc:Choice Requires="x14">
            <control shapeId="41012" r:id="rId55" name="Check Box 52">
              <controlPr defaultSize="0" autoFill="0" autoLine="0" autoPict="0">
                <anchor moveWithCells="1">
                  <from>
                    <xdr:col>36</xdr:col>
                    <xdr:colOff>47625</xdr:colOff>
                    <xdr:row>38</xdr:row>
                    <xdr:rowOff>38100</xdr:rowOff>
                  </from>
                  <to>
                    <xdr:col>38</xdr:col>
                    <xdr:colOff>9525</xdr:colOff>
                    <xdr:row>38</xdr:row>
                    <xdr:rowOff>190500</xdr:rowOff>
                  </to>
                </anchor>
              </controlPr>
            </control>
          </mc:Choice>
        </mc:AlternateContent>
        <mc:AlternateContent xmlns:mc="http://schemas.openxmlformats.org/markup-compatibility/2006">
          <mc:Choice Requires="x14">
            <control shapeId="41013" r:id="rId56" name="Check Box 53">
              <controlPr defaultSize="0" autoFill="0" autoLine="0" autoPict="0">
                <anchor moveWithCells="1">
                  <from>
                    <xdr:col>16</xdr:col>
                    <xdr:colOff>57150</xdr:colOff>
                    <xdr:row>38</xdr:row>
                    <xdr:rowOff>28575</xdr:rowOff>
                  </from>
                  <to>
                    <xdr:col>18</xdr:col>
                    <xdr:colOff>9525</xdr:colOff>
                    <xdr:row>38</xdr:row>
                    <xdr:rowOff>200025</xdr:rowOff>
                  </to>
                </anchor>
              </controlPr>
            </control>
          </mc:Choice>
        </mc:AlternateContent>
        <mc:AlternateContent xmlns:mc="http://schemas.openxmlformats.org/markup-compatibility/2006">
          <mc:Choice Requires="x14">
            <control shapeId="41014" r:id="rId57" name="Check Box 54">
              <controlPr defaultSize="0" autoFill="0" autoLine="0" autoPict="0">
                <anchor moveWithCells="1">
                  <from>
                    <xdr:col>20</xdr:col>
                    <xdr:colOff>47625</xdr:colOff>
                    <xdr:row>38</xdr:row>
                    <xdr:rowOff>19050</xdr:rowOff>
                  </from>
                  <to>
                    <xdr:col>22</xdr:col>
                    <xdr:colOff>0</xdr:colOff>
                    <xdr:row>38</xdr:row>
                    <xdr:rowOff>190500</xdr:rowOff>
                  </to>
                </anchor>
              </controlPr>
            </control>
          </mc:Choice>
        </mc:AlternateContent>
        <mc:AlternateContent xmlns:mc="http://schemas.openxmlformats.org/markup-compatibility/2006">
          <mc:Choice Requires="x14">
            <control shapeId="41015" r:id="rId58" name="Check Box 55">
              <controlPr defaultSize="0" autoFill="0" autoLine="0" autoPict="0">
                <anchor moveWithCells="1">
                  <from>
                    <xdr:col>16</xdr:col>
                    <xdr:colOff>19050</xdr:colOff>
                    <xdr:row>38</xdr:row>
                    <xdr:rowOff>19050</xdr:rowOff>
                  </from>
                  <to>
                    <xdr:col>17</xdr:col>
                    <xdr:colOff>104775</xdr:colOff>
                    <xdr:row>38</xdr:row>
                    <xdr:rowOff>190500</xdr:rowOff>
                  </to>
                </anchor>
              </controlPr>
            </control>
          </mc:Choice>
        </mc:AlternateContent>
        <mc:AlternateContent xmlns:mc="http://schemas.openxmlformats.org/markup-compatibility/2006">
          <mc:Choice Requires="x14">
            <control shapeId="41016" r:id="rId59" name="Check Box 56">
              <controlPr defaultSize="0" autoFill="0" autoLine="0" autoPict="0">
                <anchor moveWithCells="1">
                  <from>
                    <xdr:col>20</xdr:col>
                    <xdr:colOff>28575</xdr:colOff>
                    <xdr:row>38</xdr:row>
                    <xdr:rowOff>19050</xdr:rowOff>
                  </from>
                  <to>
                    <xdr:col>21</xdr:col>
                    <xdr:colOff>114300</xdr:colOff>
                    <xdr:row>38</xdr:row>
                    <xdr:rowOff>190500</xdr:rowOff>
                  </to>
                </anchor>
              </controlPr>
            </control>
          </mc:Choice>
        </mc:AlternateContent>
        <mc:AlternateContent xmlns:mc="http://schemas.openxmlformats.org/markup-compatibility/2006">
          <mc:Choice Requires="x14">
            <control shapeId="41017" r:id="rId60" name="Check Box 57">
              <controlPr defaultSize="0" autoFill="0" autoLine="0" autoPict="0">
                <anchor moveWithCells="1">
                  <from>
                    <xdr:col>16</xdr:col>
                    <xdr:colOff>57150</xdr:colOff>
                    <xdr:row>38</xdr:row>
                    <xdr:rowOff>38100</xdr:rowOff>
                  </from>
                  <to>
                    <xdr:col>18</xdr:col>
                    <xdr:colOff>19050</xdr:colOff>
                    <xdr:row>38</xdr:row>
                    <xdr:rowOff>190500</xdr:rowOff>
                  </to>
                </anchor>
              </controlPr>
            </control>
          </mc:Choice>
        </mc:AlternateContent>
        <mc:AlternateContent xmlns:mc="http://schemas.openxmlformats.org/markup-compatibility/2006">
          <mc:Choice Requires="x14">
            <control shapeId="41018" r:id="rId61" name="Check Box 58">
              <controlPr defaultSize="0" autoFill="0" autoLine="0" autoPict="0">
                <anchor moveWithCells="1">
                  <from>
                    <xdr:col>20</xdr:col>
                    <xdr:colOff>47625</xdr:colOff>
                    <xdr:row>38</xdr:row>
                    <xdr:rowOff>38100</xdr:rowOff>
                  </from>
                  <to>
                    <xdr:col>22</xdr:col>
                    <xdr:colOff>9525</xdr:colOff>
                    <xdr:row>38</xdr:row>
                    <xdr:rowOff>190500</xdr:rowOff>
                  </to>
                </anchor>
              </controlPr>
            </control>
          </mc:Choice>
        </mc:AlternateContent>
        <mc:AlternateContent xmlns:mc="http://schemas.openxmlformats.org/markup-compatibility/2006">
          <mc:Choice Requires="x14">
            <control shapeId="41019" r:id="rId62" name="Check Box 59">
              <controlPr defaultSize="0" autoFill="0" autoLine="0" autoPict="0">
                <anchor moveWithCells="1">
                  <from>
                    <xdr:col>48</xdr:col>
                    <xdr:colOff>19050</xdr:colOff>
                    <xdr:row>21</xdr:row>
                    <xdr:rowOff>19050</xdr:rowOff>
                  </from>
                  <to>
                    <xdr:col>49</xdr:col>
                    <xdr:colOff>104775</xdr:colOff>
                    <xdr:row>21</xdr:row>
                    <xdr:rowOff>190500</xdr:rowOff>
                  </to>
                </anchor>
              </controlPr>
            </control>
          </mc:Choice>
        </mc:AlternateContent>
        <mc:AlternateContent xmlns:mc="http://schemas.openxmlformats.org/markup-compatibility/2006">
          <mc:Choice Requires="x14">
            <control shapeId="41020" r:id="rId63" name="Check Box 60">
              <controlPr defaultSize="0" autoFill="0" autoLine="0" autoPict="0">
                <anchor moveWithCells="1">
                  <from>
                    <xdr:col>52</xdr:col>
                    <xdr:colOff>28575</xdr:colOff>
                    <xdr:row>21</xdr:row>
                    <xdr:rowOff>19050</xdr:rowOff>
                  </from>
                  <to>
                    <xdr:col>53</xdr:col>
                    <xdr:colOff>114300</xdr:colOff>
                    <xdr:row>21</xdr:row>
                    <xdr:rowOff>190500</xdr:rowOff>
                  </to>
                </anchor>
              </controlPr>
            </control>
          </mc:Choice>
        </mc:AlternateContent>
        <mc:AlternateContent xmlns:mc="http://schemas.openxmlformats.org/markup-compatibility/2006">
          <mc:Choice Requires="x14">
            <control shapeId="41021" r:id="rId64" name="Check Box 61">
              <controlPr defaultSize="0" autoFill="0" autoLine="0" autoPict="0">
                <anchor moveWithCells="1">
                  <from>
                    <xdr:col>48</xdr:col>
                    <xdr:colOff>57150</xdr:colOff>
                    <xdr:row>38</xdr:row>
                    <xdr:rowOff>28575</xdr:rowOff>
                  </from>
                  <to>
                    <xdr:col>50</xdr:col>
                    <xdr:colOff>9525</xdr:colOff>
                    <xdr:row>38</xdr:row>
                    <xdr:rowOff>200025</xdr:rowOff>
                  </to>
                </anchor>
              </controlPr>
            </control>
          </mc:Choice>
        </mc:AlternateContent>
        <mc:AlternateContent xmlns:mc="http://schemas.openxmlformats.org/markup-compatibility/2006">
          <mc:Choice Requires="x14">
            <control shapeId="41022" r:id="rId65" name="Check Box 62">
              <controlPr defaultSize="0" autoFill="0" autoLine="0" autoPict="0">
                <anchor moveWithCells="1">
                  <from>
                    <xdr:col>52</xdr:col>
                    <xdr:colOff>47625</xdr:colOff>
                    <xdr:row>38</xdr:row>
                    <xdr:rowOff>19050</xdr:rowOff>
                  </from>
                  <to>
                    <xdr:col>54</xdr:col>
                    <xdr:colOff>0</xdr:colOff>
                    <xdr:row>38</xdr:row>
                    <xdr:rowOff>190500</xdr:rowOff>
                  </to>
                </anchor>
              </controlPr>
            </control>
          </mc:Choice>
        </mc:AlternateContent>
        <mc:AlternateContent xmlns:mc="http://schemas.openxmlformats.org/markup-compatibility/2006">
          <mc:Choice Requires="x14">
            <control shapeId="41023" r:id="rId66" name="Check Box 63">
              <controlPr defaultSize="0" autoFill="0" autoLine="0" autoPict="0">
                <anchor moveWithCells="1">
                  <from>
                    <xdr:col>48</xdr:col>
                    <xdr:colOff>19050</xdr:colOff>
                    <xdr:row>38</xdr:row>
                    <xdr:rowOff>19050</xdr:rowOff>
                  </from>
                  <to>
                    <xdr:col>49</xdr:col>
                    <xdr:colOff>104775</xdr:colOff>
                    <xdr:row>38</xdr:row>
                    <xdr:rowOff>190500</xdr:rowOff>
                  </to>
                </anchor>
              </controlPr>
            </control>
          </mc:Choice>
        </mc:AlternateContent>
        <mc:AlternateContent xmlns:mc="http://schemas.openxmlformats.org/markup-compatibility/2006">
          <mc:Choice Requires="x14">
            <control shapeId="41024" r:id="rId67" name="Check Box 64">
              <controlPr defaultSize="0" autoFill="0" autoLine="0" autoPict="0">
                <anchor moveWithCells="1">
                  <from>
                    <xdr:col>52</xdr:col>
                    <xdr:colOff>28575</xdr:colOff>
                    <xdr:row>38</xdr:row>
                    <xdr:rowOff>19050</xdr:rowOff>
                  </from>
                  <to>
                    <xdr:col>53</xdr:col>
                    <xdr:colOff>114300</xdr:colOff>
                    <xdr:row>38</xdr:row>
                    <xdr:rowOff>190500</xdr:rowOff>
                  </to>
                </anchor>
              </controlPr>
            </control>
          </mc:Choice>
        </mc:AlternateContent>
        <mc:AlternateContent xmlns:mc="http://schemas.openxmlformats.org/markup-compatibility/2006">
          <mc:Choice Requires="x14">
            <control shapeId="41025" r:id="rId68" name="Check Box 65">
              <controlPr defaultSize="0" autoFill="0" autoLine="0" autoPict="0">
                <anchor moveWithCells="1">
                  <from>
                    <xdr:col>13</xdr:col>
                    <xdr:colOff>19050</xdr:colOff>
                    <xdr:row>58</xdr:row>
                    <xdr:rowOff>0</xdr:rowOff>
                  </from>
                  <to>
                    <xdr:col>14</xdr:col>
                    <xdr:colOff>114300</xdr:colOff>
                    <xdr:row>58</xdr:row>
                    <xdr:rowOff>171450</xdr:rowOff>
                  </to>
                </anchor>
              </controlPr>
            </control>
          </mc:Choice>
        </mc:AlternateContent>
        <mc:AlternateContent xmlns:mc="http://schemas.openxmlformats.org/markup-compatibility/2006">
          <mc:Choice Requires="x14">
            <control shapeId="41026" r:id="rId69" name="Check Box 66">
              <controlPr defaultSize="0" autoFill="0" autoLine="0" autoPict="0">
                <anchor moveWithCells="1">
                  <from>
                    <xdr:col>18</xdr:col>
                    <xdr:colOff>19050</xdr:colOff>
                    <xdr:row>58</xdr:row>
                    <xdr:rowOff>0</xdr:rowOff>
                  </from>
                  <to>
                    <xdr:col>19</xdr:col>
                    <xdr:colOff>104775</xdr:colOff>
                    <xdr:row>58</xdr:row>
                    <xdr:rowOff>171450</xdr:rowOff>
                  </to>
                </anchor>
              </controlPr>
            </control>
          </mc:Choice>
        </mc:AlternateContent>
        <mc:AlternateContent xmlns:mc="http://schemas.openxmlformats.org/markup-compatibility/2006">
          <mc:Choice Requires="x14">
            <control shapeId="41027" r:id="rId70" name="Check Box 67">
              <controlPr defaultSize="0" autoFill="0" autoLine="0" autoPict="0">
                <anchor moveWithCells="1">
                  <from>
                    <xdr:col>41</xdr:col>
                    <xdr:colOff>47625</xdr:colOff>
                    <xdr:row>53</xdr:row>
                    <xdr:rowOff>9525</xdr:rowOff>
                  </from>
                  <to>
                    <xdr:col>43</xdr:col>
                    <xdr:colOff>0</xdr:colOff>
                    <xdr:row>53</xdr:row>
                    <xdr:rowOff>180975</xdr:rowOff>
                  </to>
                </anchor>
              </controlPr>
            </control>
          </mc:Choice>
        </mc:AlternateContent>
        <mc:AlternateContent xmlns:mc="http://schemas.openxmlformats.org/markup-compatibility/2006">
          <mc:Choice Requires="x14">
            <control shapeId="41028" r:id="rId71" name="Check Box 68">
              <controlPr defaultSize="0" autoFill="0" autoLine="0" autoPict="0">
                <anchor moveWithCells="1">
                  <from>
                    <xdr:col>46</xdr:col>
                    <xdr:colOff>76200</xdr:colOff>
                    <xdr:row>53</xdr:row>
                    <xdr:rowOff>9525</xdr:rowOff>
                  </from>
                  <to>
                    <xdr:col>48</xdr:col>
                    <xdr:colOff>28575</xdr:colOff>
                    <xdr:row>53</xdr:row>
                    <xdr:rowOff>180975</xdr:rowOff>
                  </to>
                </anchor>
              </controlPr>
            </control>
          </mc:Choice>
        </mc:AlternateContent>
        <mc:AlternateContent xmlns:mc="http://schemas.openxmlformats.org/markup-compatibility/2006">
          <mc:Choice Requires="x14">
            <control shapeId="41029" r:id="rId72" name="Check Box 69">
              <controlPr defaultSize="0" autoFill="0" autoLine="0" autoPict="0">
                <anchor moveWithCells="1">
                  <from>
                    <xdr:col>41</xdr:col>
                    <xdr:colOff>47625</xdr:colOff>
                    <xdr:row>54</xdr:row>
                    <xdr:rowOff>9525</xdr:rowOff>
                  </from>
                  <to>
                    <xdr:col>43</xdr:col>
                    <xdr:colOff>0</xdr:colOff>
                    <xdr:row>54</xdr:row>
                    <xdr:rowOff>180975</xdr:rowOff>
                  </to>
                </anchor>
              </controlPr>
            </control>
          </mc:Choice>
        </mc:AlternateContent>
        <mc:AlternateContent xmlns:mc="http://schemas.openxmlformats.org/markup-compatibility/2006">
          <mc:Choice Requires="x14">
            <control shapeId="41030" r:id="rId73" name="Check Box 70">
              <controlPr defaultSize="0" autoFill="0" autoLine="0" autoPict="0">
                <anchor moveWithCells="1">
                  <from>
                    <xdr:col>46</xdr:col>
                    <xdr:colOff>76200</xdr:colOff>
                    <xdr:row>54</xdr:row>
                    <xdr:rowOff>9525</xdr:rowOff>
                  </from>
                  <to>
                    <xdr:col>48</xdr:col>
                    <xdr:colOff>28575</xdr:colOff>
                    <xdr:row>54</xdr:row>
                    <xdr:rowOff>180975</xdr:rowOff>
                  </to>
                </anchor>
              </controlPr>
            </control>
          </mc:Choice>
        </mc:AlternateContent>
        <mc:AlternateContent xmlns:mc="http://schemas.openxmlformats.org/markup-compatibility/2006">
          <mc:Choice Requires="x14">
            <control shapeId="41031" r:id="rId74" name="Check Box 71">
              <controlPr defaultSize="0" autoFill="0" autoLine="0" autoPict="0">
                <anchor moveWithCells="1">
                  <from>
                    <xdr:col>48</xdr:col>
                    <xdr:colOff>19050</xdr:colOff>
                    <xdr:row>21</xdr:row>
                    <xdr:rowOff>19050</xdr:rowOff>
                  </from>
                  <to>
                    <xdr:col>49</xdr:col>
                    <xdr:colOff>104775</xdr:colOff>
                    <xdr:row>21</xdr:row>
                    <xdr:rowOff>190500</xdr:rowOff>
                  </to>
                </anchor>
              </controlPr>
            </control>
          </mc:Choice>
        </mc:AlternateContent>
        <mc:AlternateContent xmlns:mc="http://schemas.openxmlformats.org/markup-compatibility/2006">
          <mc:Choice Requires="x14">
            <control shapeId="41032" r:id="rId75" name="Check Box 72">
              <controlPr defaultSize="0" autoFill="0" autoLine="0" autoPict="0">
                <anchor moveWithCells="1">
                  <from>
                    <xdr:col>52</xdr:col>
                    <xdr:colOff>28575</xdr:colOff>
                    <xdr:row>21</xdr:row>
                    <xdr:rowOff>19050</xdr:rowOff>
                  </from>
                  <to>
                    <xdr:col>53</xdr:col>
                    <xdr:colOff>114300</xdr:colOff>
                    <xdr:row>21</xdr:row>
                    <xdr:rowOff>190500</xdr:rowOff>
                  </to>
                </anchor>
              </controlPr>
            </control>
          </mc:Choice>
        </mc:AlternateContent>
        <mc:AlternateContent xmlns:mc="http://schemas.openxmlformats.org/markup-compatibility/2006">
          <mc:Choice Requires="x14">
            <control shapeId="41033" r:id="rId76" name="Check Box 73">
              <controlPr defaultSize="0" autoFill="0" autoLine="0" autoPict="0">
                <anchor moveWithCells="1">
                  <from>
                    <xdr:col>48</xdr:col>
                    <xdr:colOff>57150</xdr:colOff>
                    <xdr:row>38</xdr:row>
                    <xdr:rowOff>28575</xdr:rowOff>
                  </from>
                  <to>
                    <xdr:col>50</xdr:col>
                    <xdr:colOff>9525</xdr:colOff>
                    <xdr:row>38</xdr:row>
                    <xdr:rowOff>200025</xdr:rowOff>
                  </to>
                </anchor>
              </controlPr>
            </control>
          </mc:Choice>
        </mc:AlternateContent>
        <mc:AlternateContent xmlns:mc="http://schemas.openxmlformats.org/markup-compatibility/2006">
          <mc:Choice Requires="x14">
            <control shapeId="41034" r:id="rId77" name="Check Box 74">
              <controlPr defaultSize="0" autoFill="0" autoLine="0" autoPict="0">
                <anchor moveWithCells="1">
                  <from>
                    <xdr:col>52</xdr:col>
                    <xdr:colOff>47625</xdr:colOff>
                    <xdr:row>38</xdr:row>
                    <xdr:rowOff>19050</xdr:rowOff>
                  </from>
                  <to>
                    <xdr:col>54</xdr:col>
                    <xdr:colOff>0</xdr:colOff>
                    <xdr:row>38</xdr:row>
                    <xdr:rowOff>190500</xdr:rowOff>
                  </to>
                </anchor>
              </controlPr>
            </control>
          </mc:Choice>
        </mc:AlternateContent>
        <mc:AlternateContent xmlns:mc="http://schemas.openxmlformats.org/markup-compatibility/2006">
          <mc:Choice Requires="x14">
            <control shapeId="41035" r:id="rId78" name="Check Box 75">
              <controlPr defaultSize="0" autoFill="0" autoLine="0" autoPict="0">
                <anchor moveWithCells="1">
                  <from>
                    <xdr:col>48</xdr:col>
                    <xdr:colOff>57150</xdr:colOff>
                    <xdr:row>21</xdr:row>
                    <xdr:rowOff>38100</xdr:rowOff>
                  </from>
                  <to>
                    <xdr:col>50</xdr:col>
                    <xdr:colOff>19050</xdr:colOff>
                    <xdr:row>21</xdr:row>
                    <xdr:rowOff>190500</xdr:rowOff>
                  </to>
                </anchor>
              </controlPr>
            </control>
          </mc:Choice>
        </mc:AlternateContent>
        <mc:AlternateContent xmlns:mc="http://schemas.openxmlformats.org/markup-compatibility/2006">
          <mc:Choice Requires="x14">
            <control shapeId="41036" r:id="rId79" name="Check Box 76">
              <controlPr defaultSize="0" autoFill="0" autoLine="0" autoPict="0">
                <anchor moveWithCells="1">
                  <from>
                    <xdr:col>52</xdr:col>
                    <xdr:colOff>47625</xdr:colOff>
                    <xdr:row>21</xdr:row>
                    <xdr:rowOff>38100</xdr:rowOff>
                  </from>
                  <to>
                    <xdr:col>54</xdr:col>
                    <xdr:colOff>9525</xdr:colOff>
                    <xdr:row>21</xdr:row>
                    <xdr:rowOff>190500</xdr:rowOff>
                  </to>
                </anchor>
              </controlPr>
            </control>
          </mc:Choice>
        </mc:AlternateContent>
        <mc:AlternateContent xmlns:mc="http://schemas.openxmlformats.org/markup-compatibility/2006">
          <mc:Choice Requires="x14">
            <control shapeId="41037" r:id="rId80" name="Check Box 77">
              <controlPr defaultSize="0" autoFill="0" autoLine="0" autoPict="0">
                <anchor moveWithCells="1">
                  <from>
                    <xdr:col>48</xdr:col>
                    <xdr:colOff>19050</xdr:colOff>
                    <xdr:row>38</xdr:row>
                    <xdr:rowOff>19050</xdr:rowOff>
                  </from>
                  <to>
                    <xdr:col>49</xdr:col>
                    <xdr:colOff>104775</xdr:colOff>
                    <xdr:row>38</xdr:row>
                    <xdr:rowOff>190500</xdr:rowOff>
                  </to>
                </anchor>
              </controlPr>
            </control>
          </mc:Choice>
        </mc:AlternateContent>
        <mc:AlternateContent xmlns:mc="http://schemas.openxmlformats.org/markup-compatibility/2006">
          <mc:Choice Requires="x14">
            <control shapeId="41038" r:id="rId81" name="Check Box 78">
              <controlPr defaultSize="0" autoFill="0" autoLine="0" autoPict="0">
                <anchor moveWithCells="1">
                  <from>
                    <xdr:col>52</xdr:col>
                    <xdr:colOff>28575</xdr:colOff>
                    <xdr:row>38</xdr:row>
                    <xdr:rowOff>19050</xdr:rowOff>
                  </from>
                  <to>
                    <xdr:col>53</xdr:col>
                    <xdr:colOff>114300</xdr:colOff>
                    <xdr:row>38</xdr:row>
                    <xdr:rowOff>190500</xdr:rowOff>
                  </to>
                </anchor>
              </controlPr>
            </control>
          </mc:Choice>
        </mc:AlternateContent>
        <mc:AlternateContent xmlns:mc="http://schemas.openxmlformats.org/markup-compatibility/2006">
          <mc:Choice Requires="x14">
            <control shapeId="41039" r:id="rId82" name="Check Box 79">
              <controlPr defaultSize="0" autoFill="0" autoLine="0" autoPict="0">
                <anchor moveWithCells="1">
                  <from>
                    <xdr:col>48</xdr:col>
                    <xdr:colOff>57150</xdr:colOff>
                    <xdr:row>38</xdr:row>
                    <xdr:rowOff>38100</xdr:rowOff>
                  </from>
                  <to>
                    <xdr:col>50</xdr:col>
                    <xdr:colOff>19050</xdr:colOff>
                    <xdr:row>38</xdr:row>
                    <xdr:rowOff>190500</xdr:rowOff>
                  </to>
                </anchor>
              </controlPr>
            </control>
          </mc:Choice>
        </mc:AlternateContent>
        <mc:AlternateContent xmlns:mc="http://schemas.openxmlformats.org/markup-compatibility/2006">
          <mc:Choice Requires="x14">
            <control shapeId="41040" r:id="rId83" name="Check Box 80">
              <controlPr defaultSize="0" autoFill="0" autoLine="0" autoPict="0">
                <anchor moveWithCells="1">
                  <from>
                    <xdr:col>52</xdr:col>
                    <xdr:colOff>47625</xdr:colOff>
                    <xdr:row>38</xdr:row>
                    <xdr:rowOff>38100</xdr:rowOff>
                  </from>
                  <to>
                    <xdr:col>54</xdr:col>
                    <xdr:colOff>9525</xdr:colOff>
                    <xdr:row>38</xdr:row>
                    <xdr:rowOff>190500</xdr:rowOff>
                  </to>
                </anchor>
              </controlPr>
            </control>
          </mc:Choice>
        </mc:AlternateContent>
        <mc:AlternateContent xmlns:mc="http://schemas.openxmlformats.org/markup-compatibility/2006">
          <mc:Choice Requires="x14">
            <control shapeId="41053" r:id="rId84" name="Check Box 93">
              <controlPr defaultSize="0" autoFill="0" autoLine="0" autoPict="0">
                <anchor moveWithCells="1">
                  <from>
                    <xdr:col>12</xdr:col>
                    <xdr:colOff>19050</xdr:colOff>
                    <xdr:row>54</xdr:row>
                    <xdr:rowOff>295275</xdr:rowOff>
                  </from>
                  <to>
                    <xdr:col>13</xdr:col>
                    <xdr:colOff>114300</xdr:colOff>
                    <xdr:row>55</xdr:row>
                    <xdr:rowOff>171450</xdr:rowOff>
                  </to>
                </anchor>
              </controlPr>
            </control>
          </mc:Choice>
        </mc:AlternateContent>
        <mc:AlternateContent xmlns:mc="http://schemas.openxmlformats.org/markup-compatibility/2006">
          <mc:Choice Requires="x14">
            <control shapeId="41054" r:id="rId85" name="Check Box 94">
              <controlPr defaultSize="0" autoFill="0" autoLine="0" autoPict="0">
                <anchor moveWithCells="1">
                  <from>
                    <xdr:col>17</xdr:col>
                    <xdr:colOff>19050</xdr:colOff>
                    <xdr:row>54</xdr:row>
                    <xdr:rowOff>295275</xdr:rowOff>
                  </from>
                  <to>
                    <xdr:col>18</xdr:col>
                    <xdr:colOff>104775</xdr:colOff>
                    <xdr:row>55</xdr:row>
                    <xdr:rowOff>171450</xdr:rowOff>
                  </to>
                </anchor>
              </controlPr>
            </control>
          </mc:Choice>
        </mc:AlternateContent>
        <mc:AlternateContent xmlns:mc="http://schemas.openxmlformats.org/markup-compatibility/2006">
          <mc:Choice Requires="x14">
            <control shapeId="41055" r:id="rId86" name="Check Box 95">
              <controlPr defaultSize="0" autoFill="0" autoLine="0" autoPict="0">
                <anchor moveWithCells="1">
                  <from>
                    <xdr:col>13</xdr:col>
                    <xdr:colOff>19050</xdr:colOff>
                    <xdr:row>57</xdr:row>
                    <xdr:rowOff>295275</xdr:rowOff>
                  </from>
                  <to>
                    <xdr:col>14</xdr:col>
                    <xdr:colOff>114300</xdr:colOff>
                    <xdr:row>57</xdr:row>
                    <xdr:rowOff>466725</xdr:rowOff>
                  </to>
                </anchor>
              </controlPr>
            </control>
          </mc:Choice>
        </mc:AlternateContent>
        <mc:AlternateContent xmlns:mc="http://schemas.openxmlformats.org/markup-compatibility/2006">
          <mc:Choice Requires="x14">
            <control shapeId="41056" r:id="rId87" name="Check Box 96">
              <controlPr defaultSize="0" autoFill="0" autoLine="0" autoPict="0">
                <anchor moveWithCells="1">
                  <from>
                    <xdr:col>18</xdr:col>
                    <xdr:colOff>19050</xdr:colOff>
                    <xdr:row>57</xdr:row>
                    <xdr:rowOff>295275</xdr:rowOff>
                  </from>
                  <to>
                    <xdr:col>19</xdr:col>
                    <xdr:colOff>104775</xdr:colOff>
                    <xdr:row>57</xdr:row>
                    <xdr:rowOff>466725</xdr:rowOff>
                  </to>
                </anchor>
              </controlPr>
            </control>
          </mc:Choice>
        </mc:AlternateContent>
        <mc:AlternateContent xmlns:mc="http://schemas.openxmlformats.org/markup-compatibility/2006">
          <mc:Choice Requires="x14">
            <control shapeId="41057" r:id="rId88" name="Check Box 97">
              <controlPr defaultSize="0" autoFill="0" autoLine="0" autoPict="0">
                <anchor moveWithCells="1">
                  <from>
                    <xdr:col>13</xdr:col>
                    <xdr:colOff>19050</xdr:colOff>
                    <xdr:row>55</xdr:row>
                    <xdr:rowOff>0</xdr:rowOff>
                  </from>
                  <to>
                    <xdr:col>14</xdr:col>
                    <xdr:colOff>114300</xdr:colOff>
                    <xdr:row>55</xdr:row>
                    <xdr:rowOff>171450</xdr:rowOff>
                  </to>
                </anchor>
              </controlPr>
            </control>
          </mc:Choice>
        </mc:AlternateContent>
        <mc:AlternateContent xmlns:mc="http://schemas.openxmlformats.org/markup-compatibility/2006">
          <mc:Choice Requires="x14">
            <control shapeId="41058" r:id="rId89" name="Check Box 98">
              <controlPr defaultSize="0" autoFill="0" autoLine="0" autoPict="0">
                <anchor moveWithCells="1">
                  <from>
                    <xdr:col>18</xdr:col>
                    <xdr:colOff>19050</xdr:colOff>
                    <xdr:row>55</xdr:row>
                    <xdr:rowOff>0</xdr:rowOff>
                  </from>
                  <to>
                    <xdr:col>19</xdr:col>
                    <xdr:colOff>104775</xdr:colOff>
                    <xdr:row>55</xdr:row>
                    <xdr:rowOff>171450</xdr:rowOff>
                  </to>
                </anchor>
              </controlPr>
            </control>
          </mc:Choice>
        </mc:AlternateContent>
        <mc:AlternateContent xmlns:mc="http://schemas.openxmlformats.org/markup-compatibility/2006">
          <mc:Choice Requires="x14">
            <control shapeId="41059" r:id="rId90" name="Check Box 99">
              <controlPr defaultSize="0" autoFill="0" autoLine="0" autoPict="0">
                <anchor moveWithCells="1">
                  <from>
                    <xdr:col>12</xdr:col>
                    <xdr:colOff>66675</xdr:colOff>
                    <xdr:row>55</xdr:row>
                    <xdr:rowOff>19050</xdr:rowOff>
                  </from>
                  <to>
                    <xdr:col>14</xdr:col>
                    <xdr:colOff>19050</xdr:colOff>
                    <xdr:row>55</xdr:row>
                    <xdr:rowOff>190500</xdr:rowOff>
                  </to>
                </anchor>
              </controlPr>
            </control>
          </mc:Choice>
        </mc:AlternateContent>
        <mc:AlternateContent xmlns:mc="http://schemas.openxmlformats.org/markup-compatibility/2006">
          <mc:Choice Requires="x14">
            <control shapeId="41060" r:id="rId91" name="Check Box 100">
              <controlPr defaultSize="0" autoFill="0" autoLine="0" autoPict="0">
                <anchor moveWithCells="1">
                  <from>
                    <xdr:col>12</xdr:col>
                    <xdr:colOff>66675</xdr:colOff>
                    <xdr:row>56</xdr:row>
                    <xdr:rowOff>0</xdr:rowOff>
                  </from>
                  <to>
                    <xdr:col>14</xdr:col>
                    <xdr:colOff>19050</xdr:colOff>
                    <xdr:row>56</xdr:row>
                    <xdr:rowOff>171450</xdr:rowOff>
                  </to>
                </anchor>
              </controlPr>
            </control>
          </mc:Choice>
        </mc:AlternateContent>
        <mc:AlternateContent xmlns:mc="http://schemas.openxmlformats.org/markup-compatibility/2006">
          <mc:Choice Requires="x14">
            <control shapeId="41061" r:id="rId92" name="Check Box 101">
              <controlPr defaultSize="0" autoFill="0" autoLine="0" autoPict="0">
                <anchor moveWithCells="1">
                  <from>
                    <xdr:col>13</xdr:col>
                    <xdr:colOff>19050</xdr:colOff>
                    <xdr:row>56</xdr:row>
                    <xdr:rowOff>295275</xdr:rowOff>
                  </from>
                  <to>
                    <xdr:col>14</xdr:col>
                    <xdr:colOff>114300</xdr:colOff>
                    <xdr:row>57</xdr:row>
                    <xdr:rowOff>171450</xdr:rowOff>
                  </to>
                </anchor>
              </controlPr>
            </control>
          </mc:Choice>
        </mc:AlternateContent>
        <mc:AlternateContent xmlns:mc="http://schemas.openxmlformats.org/markup-compatibility/2006">
          <mc:Choice Requires="x14">
            <control shapeId="41062" r:id="rId93" name="Check Box 102">
              <controlPr defaultSize="0" autoFill="0" autoLine="0" autoPict="0">
                <anchor moveWithCells="1">
                  <from>
                    <xdr:col>18</xdr:col>
                    <xdr:colOff>19050</xdr:colOff>
                    <xdr:row>56</xdr:row>
                    <xdr:rowOff>295275</xdr:rowOff>
                  </from>
                  <to>
                    <xdr:col>19</xdr:col>
                    <xdr:colOff>104775</xdr:colOff>
                    <xdr:row>57</xdr:row>
                    <xdr:rowOff>171450</xdr:rowOff>
                  </to>
                </anchor>
              </controlPr>
            </control>
          </mc:Choice>
        </mc:AlternateContent>
        <mc:AlternateContent xmlns:mc="http://schemas.openxmlformats.org/markup-compatibility/2006">
          <mc:Choice Requires="x14">
            <control shapeId="41063" r:id="rId94" name="Check Box 103">
              <controlPr defaultSize="0" autoFill="0" autoLine="0" autoPict="0">
                <anchor moveWithCells="1">
                  <from>
                    <xdr:col>13</xdr:col>
                    <xdr:colOff>19050</xdr:colOff>
                    <xdr:row>57</xdr:row>
                    <xdr:rowOff>295275</xdr:rowOff>
                  </from>
                  <to>
                    <xdr:col>14</xdr:col>
                    <xdr:colOff>114300</xdr:colOff>
                    <xdr:row>57</xdr:row>
                    <xdr:rowOff>466725</xdr:rowOff>
                  </to>
                </anchor>
              </controlPr>
            </control>
          </mc:Choice>
        </mc:AlternateContent>
        <mc:AlternateContent xmlns:mc="http://schemas.openxmlformats.org/markup-compatibility/2006">
          <mc:Choice Requires="x14">
            <control shapeId="41064" r:id="rId95" name="Check Box 104">
              <controlPr defaultSize="0" autoFill="0" autoLine="0" autoPict="0">
                <anchor moveWithCells="1">
                  <from>
                    <xdr:col>18</xdr:col>
                    <xdr:colOff>19050</xdr:colOff>
                    <xdr:row>57</xdr:row>
                    <xdr:rowOff>295275</xdr:rowOff>
                  </from>
                  <to>
                    <xdr:col>19</xdr:col>
                    <xdr:colOff>104775</xdr:colOff>
                    <xdr:row>57</xdr:row>
                    <xdr:rowOff>466725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AB61DE8-982E-4F4A-A548-27F61BF2CA88}">
            <xm:f>OR('Sheet2(例'!$C$60=TRUE,'Sheet2(例'!$C$61=TRUE)</xm:f>
            <x14:dxf>
              <fill>
                <patternFill patternType="none">
                  <bgColor auto="1"/>
                </patternFill>
              </fill>
            </x14:dxf>
          </x14:cfRule>
          <xm:sqref>M56:T57</xm:sqref>
        </x14:conditionalFormatting>
        <x14:conditionalFormatting xmlns:xm="http://schemas.microsoft.com/office/excel/2006/main">
          <x14:cfRule type="expression" priority="24" id="{D377EBF4-D6F9-463F-8E0D-FA4BFFC5A930}">
            <xm:f>'Sheet2(例'!$C$18=TRUE</xm:f>
            <x14:dxf>
              <fill>
                <patternFill>
                  <bgColor rgb="FFFFFF00"/>
                </patternFill>
              </fill>
            </x14:dxf>
          </x14:cfRule>
          <xm:sqref>N19:O19 AM19:BB19</xm:sqref>
        </x14:conditionalFormatting>
        <x14:conditionalFormatting xmlns:xm="http://schemas.microsoft.com/office/excel/2006/main">
          <x14:cfRule type="expression" priority="17" id="{A5728F48-34C6-439A-9933-53AE1DC26F14}">
            <xm:f>OR('Sheet2(例'!$C$20=TRUE,'Sheet2(例'!$D$20=TRUE)</xm:f>
            <x14:dxf>
              <fill>
                <patternFill patternType="none">
                  <bgColor auto="1"/>
                </patternFill>
              </fill>
            </x14:dxf>
          </x14:cfRule>
          <xm:sqref>O21:X21</xm:sqref>
        </x14:conditionalFormatting>
        <x14:conditionalFormatting xmlns:xm="http://schemas.microsoft.com/office/excel/2006/main">
          <x14:cfRule type="expression" priority="16" id="{941A1356-71A4-415A-9AE7-94BFB73295B7}">
            <xm:f>OR('Sheet2(例'!$C$21=TRUE,'Sheet2(例'!$D$21=TRUE)</xm:f>
            <x14:dxf>
              <fill>
                <patternFill patternType="none">
                  <bgColor auto="1"/>
                </patternFill>
              </fill>
            </x14:dxf>
          </x14:cfRule>
          <xm:sqref>O22:X22</xm:sqref>
        </x14:conditionalFormatting>
        <x14:conditionalFormatting xmlns:xm="http://schemas.microsoft.com/office/excel/2006/main">
          <x14:cfRule type="expression" priority="15" id="{101B4945-D9FC-45B7-ACDE-59359DD6DAA0}">
            <xm:f>OR('Sheet2(例'!$C$22=TRUE,'Sheet2(例'!$D$22=TRUE)</xm:f>
            <x14:dxf>
              <fill>
                <patternFill patternType="none">
                  <bgColor auto="1"/>
                </patternFill>
              </fill>
            </x14:dxf>
          </x14:cfRule>
          <xm:sqref>O23:X23</xm:sqref>
        </x14:conditionalFormatting>
        <x14:conditionalFormatting xmlns:xm="http://schemas.microsoft.com/office/excel/2006/main">
          <x14:cfRule type="expression" priority="14" id="{8BFF518B-998C-4ED4-95D9-7E66BAC7F4D0}">
            <xm:f>OR('Sheet2(例'!$C$23=TRUE,'Sheet2(例'!$D$23=TRUE)</xm:f>
            <x14:dxf>
              <fill>
                <patternFill patternType="none">
                  <bgColor auto="1"/>
                </patternFill>
              </fill>
            </x14:dxf>
          </x14:cfRule>
          <xm:sqref>O24:X24</xm:sqref>
        </x14:conditionalFormatting>
        <x14:conditionalFormatting xmlns:xm="http://schemas.microsoft.com/office/excel/2006/main">
          <x14:cfRule type="expression" priority="8" id="{A310F15E-85D8-438F-8A6F-856CF91F6735}">
            <xm:f>OR('Sheet2(例'!$C$42=TRUE,'Sheet2(例'!$D$42=TRUE)</xm:f>
            <x14:dxf>
              <fill>
                <patternFill patternType="none">
                  <bgColor auto="1"/>
                </patternFill>
              </fill>
            </x14:dxf>
          </x14:cfRule>
          <xm:sqref>Q39:X39</xm:sqref>
        </x14:conditionalFormatting>
        <x14:conditionalFormatting xmlns:xm="http://schemas.microsoft.com/office/excel/2006/main">
          <x14:cfRule type="expression" priority="13" id="{9587F987-9245-4FF8-A2ED-D2DE91145F4E}">
            <xm:f>OR('Sheet2(例'!$C$24=TRUE,'Sheet2(例'!$D$24=TRUE)</xm:f>
            <x14:dxf>
              <fill>
                <patternFill patternType="none">
                  <bgColor auto="1"/>
                </patternFill>
              </fill>
            </x14:dxf>
          </x14:cfRule>
          <xm:sqref>R25:X25</xm:sqref>
        </x14:conditionalFormatting>
        <x14:conditionalFormatting xmlns:xm="http://schemas.microsoft.com/office/excel/2006/main">
          <x14:cfRule type="expression" priority="21" id="{48EFC364-628D-4777-A5A8-56665C20C0F2}">
            <xm:f>'Sheet2(例'!$C$19=TRUE</xm:f>
            <x14:dxf>
              <fill>
                <patternFill>
                  <bgColor rgb="FFFFFF00"/>
                </patternFill>
              </fill>
            </x14:dxf>
          </x14:cfRule>
          <xm:sqref>U20:W20</xm:sqref>
        </x14:conditionalFormatting>
        <x14:conditionalFormatting xmlns:xm="http://schemas.microsoft.com/office/excel/2006/main">
          <x14:cfRule type="expression" priority="25" id="{460F47D0-0718-4E81-A45C-BF4BFF51F5D0}">
            <xm:f>'Sheet2(例'!$D$18=TRUE</xm:f>
            <x14:dxf>
              <fill>
                <patternFill>
                  <bgColor rgb="FFFFFF00"/>
                </patternFill>
              </fill>
            </x14:dxf>
          </x14:cfRule>
          <xm:sqref>X19:AB19 AD19:AE19 AM19:BB19</xm:sqref>
        </x14:conditionalFormatting>
        <x14:conditionalFormatting xmlns:xm="http://schemas.microsoft.com/office/excel/2006/main">
          <x14:cfRule type="expression" priority="10" id="{96C950AF-4EAD-4FD5-8968-55BB155DE926}">
            <xm:f>OR('Sheet2(例'!$F$21=TRUE,'Sheet2(例'!$G$21=TRUE)</xm:f>
            <x14:dxf>
              <fill>
                <patternFill patternType="none">
                  <bgColor auto="1"/>
                </patternFill>
              </fill>
            </x14:dxf>
          </x14:cfRule>
          <xm:sqref>AG22:AN22</xm:sqref>
        </x14:conditionalFormatting>
        <x14:conditionalFormatting xmlns:xm="http://schemas.microsoft.com/office/excel/2006/main">
          <x14:cfRule type="expression" priority="7" id="{82149C52-4F42-413B-B148-495E65AC14A9}">
            <xm:f>OR('Sheet2(例'!$F$42=TRUE,'Sheet2(例'!$G$42=TRUE)</xm:f>
            <x14:dxf>
              <fill>
                <patternFill patternType="none">
                  <bgColor auto="1"/>
                </patternFill>
              </fill>
            </x14:dxf>
          </x14:cfRule>
          <xm:sqref>AG39:AN39</xm:sqref>
        </x14:conditionalFormatting>
        <x14:conditionalFormatting xmlns:xm="http://schemas.microsoft.com/office/excel/2006/main">
          <x14:cfRule type="expression" priority="12" id="{EA49C7F7-A280-4ED3-B911-2137895EAF65}">
            <xm:f>OR('Sheet2(例'!$C$58=TRUE,'Sheet2(例'!$D$58=TRUE)</xm:f>
            <x14:dxf>
              <fill>
                <patternFill patternType="none">
                  <bgColor auto="1"/>
                </patternFill>
              </fill>
            </x14:dxf>
          </x14:cfRule>
          <xm:sqref>AP54:AY54</xm:sqref>
        </x14:conditionalFormatting>
        <x14:conditionalFormatting xmlns:xm="http://schemas.microsoft.com/office/excel/2006/main">
          <x14:cfRule type="expression" priority="11" id="{95C8501E-4201-4658-A7DF-E1E2E6B8AA38}">
            <xm:f>OR('Sheet2(例'!$C$59=TRUE,'Sheet2(例'!$D$59=TRUE)</xm:f>
            <x14:dxf>
              <fill>
                <patternFill patternType="none">
                  <bgColor auto="1"/>
                </patternFill>
              </fill>
            </x14:dxf>
          </x14:cfRule>
          <xm:sqref>AP55:AY55</xm:sqref>
        </x14:conditionalFormatting>
        <x14:conditionalFormatting xmlns:xm="http://schemas.microsoft.com/office/excel/2006/main">
          <x14:cfRule type="expression" priority="19" id="{356095A7-D40B-42F3-B1F9-204BBB7328EF}">
            <xm:f>'Sheet2(例'!$D$19=TRUE</xm:f>
            <x14:dxf>
              <fill>
                <patternFill>
                  <bgColor rgb="FFFFFF00"/>
                </patternFill>
              </fill>
            </x14:dxf>
          </x14:cfRule>
          <xm:sqref>AU20:AW20</xm:sqref>
        </x14:conditionalFormatting>
        <x14:conditionalFormatting xmlns:xm="http://schemas.microsoft.com/office/excel/2006/main">
          <x14:cfRule type="expression" priority="9" id="{08B815F4-6C03-4180-B792-489FC6E1C455}">
            <xm:f>OR('Sheet2(例'!$I$21=TRUE,'Sheet2(例'!$J$21=TRUE)</xm:f>
            <x14:dxf>
              <fill>
                <patternFill patternType="none">
                  <bgColor auto="1"/>
                </patternFill>
              </fill>
            </x14:dxf>
          </x14:cfRule>
          <xm:sqref>AW22:BD22</xm:sqref>
        </x14:conditionalFormatting>
        <x14:conditionalFormatting xmlns:xm="http://schemas.microsoft.com/office/excel/2006/main">
          <x14:cfRule type="expression" priority="2" id="{9BC59E74-6F41-48D2-AAAE-3409BBEE9330}">
            <xm:f>'様式1(例'!AC25-'様式1(例'!N25&lt;2</xm:f>
            <x14:dxf>
              <fill>
                <patternFill patternType="none">
                  <bgColor auto="1"/>
                </patternFill>
              </fill>
            </x14:dxf>
          </x14:cfRule>
          <xm:sqref>AW39:BD39 AT40:AX40 AZ40:BA40</xm:sqref>
        </x14:conditionalFormatting>
        <x14:conditionalFormatting xmlns:xm="http://schemas.microsoft.com/office/excel/2006/main">
          <x14:cfRule type="expression" priority="6" id="{30C63B74-C931-4A54-AF74-6EA52DDFAC8B}">
            <xm:f>OR('Sheet2(例'!$I$42=TRUE,'Sheet2(例'!$J$42=TRUE)</xm:f>
            <x14:dxf>
              <fill>
                <patternFill patternType="none">
                  <bgColor auto="1"/>
                </patternFill>
              </fill>
            </x14:dxf>
          </x14:cfRule>
          <xm:sqref>AW39:BD39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639B6-A5DD-4E0A-B9FB-CCDF2AD38617}">
  <sheetPr codeName="Sheet13">
    <tabColor theme="0" tint="-0.249977111117893"/>
  </sheetPr>
  <dimension ref="A2:AE61"/>
  <sheetViews>
    <sheetView workbookViewId="0"/>
  </sheetViews>
  <sheetFormatPr defaultRowHeight="18.75"/>
  <sheetData>
    <row r="2" spans="2:31">
      <c r="B2" s="121" t="s">
        <v>279</v>
      </c>
      <c r="C2" s="65"/>
      <c r="D2" s="121" t="s">
        <v>107</v>
      </c>
    </row>
    <row r="4" spans="2:31">
      <c r="B4" t="s">
        <v>280</v>
      </c>
      <c r="D4" t="s">
        <v>280</v>
      </c>
      <c r="E4" t="s">
        <v>281</v>
      </c>
    </row>
    <row r="5" spans="2:31">
      <c r="B5" t="s">
        <v>282</v>
      </c>
      <c r="D5" t="s">
        <v>282</v>
      </c>
    </row>
    <row r="6" spans="2:31">
      <c r="B6" t="s">
        <v>283</v>
      </c>
      <c r="D6" t="s">
        <v>284</v>
      </c>
    </row>
    <row r="7" spans="2:31">
      <c r="B7" t="s">
        <v>285</v>
      </c>
      <c r="D7" t="s">
        <v>286</v>
      </c>
    </row>
    <row r="8" spans="2:31">
      <c r="B8" t="s">
        <v>287</v>
      </c>
    </row>
    <row r="9" spans="2:31">
      <c r="B9" t="s">
        <v>288</v>
      </c>
    </row>
    <row r="16" spans="2:31">
      <c r="B16" s="156" t="s">
        <v>289</v>
      </c>
      <c r="C16" s="157"/>
      <c r="D16" s="158"/>
      <c r="E16" s="156" t="s">
        <v>290</v>
      </c>
      <c r="F16" s="157"/>
      <c r="G16" s="158"/>
      <c r="H16" s="156" t="s">
        <v>291</v>
      </c>
      <c r="I16" s="157"/>
      <c r="J16" s="158"/>
      <c r="K16" s="156" t="s">
        <v>292</v>
      </c>
      <c r="L16" s="157"/>
      <c r="M16" s="158"/>
      <c r="N16" s="156" t="s">
        <v>320</v>
      </c>
      <c r="O16" s="157"/>
      <c r="P16" s="158"/>
      <c r="Q16" s="156" t="s">
        <v>321</v>
      </c>
      <c r="R16" s="157"/>
      <c r="S16" s="158"/>
      <c r="T16" s="156" t="s">
        <v>334</v>
      </c>
      <c r="U16" s="157"/>
      <c r="V16" s="158"/>
      <c r="W16" s="156" t="s">
        <v>335</v>
      </c>
      <c r="X16" s="157"/>
      <c r="Y16" s="158"/>
      <c r="Z16" s="156" t="s">
        <v>336</v>
      </c>
      <c r="AA16" s="157"/>
      <c r="AB16" s="158"/>
      <c r="AC16" s="156" t="s">
        <v>293</v>
      </c>
      <c r="AD16" s="157"/>
      <c r="AE16" s="158"/>
    </row>
    <row r="17" spans="2:31">
      <c r="C17" t="s">
        <v>294</v>
      </c>
      <c r="D17" t="s">
        <v>295</v>
      </c>
      <c r="F17" t="s">
        <v>294</v>
      </c>
      <c r="G17" t="s">
        <v>295</v>
      </c>
      <c r="I17" t="s">
        <v>294</v>
      </c>
      <c r="J17" t="s">
        <v>295</v>
      </c>
      <c r="L17" t="s">
        <v>294</v>
      </c>
      <c r="M17" t="s">
        <v>295</v>
      </c>
      <c r="O17" t="s">
        <v>294</v>
      </c>
      <c r="P17" t="s">
        <v>295</v>
      </c>
      <c r="R17" t="s">
        <v>294</v>
      </c>
      <c r="S17" t="s">
        <v>295</v>
      </c>
      <c r="U17" t="s">
        <v>294</v>
      </c>
      <c r="V17" t="s">
        <v>295</v>
      </c>
      <c r="X17" t="s">
        <v>294</v>
      </c>
      <c r="Y17" t="s">
        <v>295</v>
      </c>
      <c r="AA17" t="s">
        <v>294</v>
      </c>
      <c r="AB17" t="s">
        <v>295</v>
      </c>
      <c r="AD17" t="s">
        <v>294</v>
      </c>
      <c r="AE17" t="s">
        <v>295</v>
      </c>
    </row>
    <row r="18" spans="2:31">
      <c r="B18" s="159" t="s">
        <v>296</v>
      </c>
      <c r="C18" t="b">
        <v>1</v>
      </c>
      <c r="D18" t="b">
        <v>1</v>
      </c>
      <c r="E18" s="159"/>
      <c r="H18" s="159"/>
      <c r="K18" s="159"/>
      <c r="N18" s="159"/>
      <c r="Q18" s="159"/>
      <c r="T18" s="159"/>
      <c r="W18" s="159"/>
      <c r="Z18" s="159"/>
      <c r="AC18" s="159" t="s">
        <v>297</v>
      </c>
      <c r="AD18" t="b">
        <v>1</v>
      </c>
      <c r="AE18" t="b">
        <v>0</v>
      </c>
    </row>
    <row r="19" spans="2:31">
      <c r="B19" s="159" t="s">
        <v>298</v>
      </c>
      <c r="C19" t="b">
        <v>1</v>
      </c>
      <c r="D19" t="b">
        <v>0</v>
      </c>
      <c r="E19" s="159"/>
      <c r="H19" s="159"/>
      <c r="K19" s="159"/>
      <c r="N19" s="159"/>
      <c r="Q19" s="159"/>
      <c r="T19" s="159"/>
      <c r="W19" s="159"/>
      <c r="Z19" s="159"/>
      <c r="AC19" s="159"/>
    </row>
    <row r="20" spans="2:31">
      <c r="B20" s="159" t="s">
        <v>299</v>
      </c>
      <c r="C20" t="b">
        <v>1</v>
      </c>
      <c r="D20" t="b">
        <v>0</v>
      </c>
      <c r="E20" s="159"/>
      <c r="H20" s="159"/>
      <c r="K20" s="159"/>
      <c r="N20" s="159"/>
      <c r="Q20" s="159"/>
      <c r="T20" s="159"/>
      <c r="W20" s="159"/>
      <c r="Z20" s="159"/>
    </row>
    <row r="21" spans="2:31">
      <c r="B21" s="159" t="s">
        <v>300</v>
      </c>
      <c r="C21" t="b">
        <v>1</v>
      </c>
      <c r="D21" t="b">
        <v>0</v>
      </c>
      <c r="E21" s="159" t="s">
        <v>98</v>
      </c>
      <c r="F21" t="b">
        <v>1</v>
      </c>
      <c r="G21" t="b">
        <v>0</v>
      </c>
      <c r="H21" s="159" t="s">
        <v>98</v>
      </c>
      <c r="I21" t="b">
        <v>1</v>
      </c>
      <c r="J21" t="b">
        <v>0</v>
      </c>
      <c r="K21" s="159" t="s">
        <v>98</v>
      </c>
      <c r="L21" t="b">
        <v>0</v>
      </c>
      <c r="M21" t="b">
        <v>0</v>
      </c>
      <c r="N21" s="159" t="s">
        <v>98</v>
      </c>
      <c r="O21" t="b">
        <v>0</v>
      </c>
      <c r="P21" t="b">
        <v>0</v>
      </c>
      <c r="Q21" s="159" t="s">
        <v>98</v>
      </c>
      <c r="R21" t="b">
        <v>0</v>
      </c>
      <c r="S21" t="b">
        <v>0</v>
      </c>
      <c r="T21" s="159" t="s">
        <v>98</v>
      </c>
      <c r="U21" t="b">
        <v>0</v>
      </c>
      <c r="V21" t="b">
        <v>0</v>
      </c>
      <c r="W21" s="159" t="s">
        <v>98</v>
      </c>
      <c r="X21" t="b">
        <v>0</v>
      </c>
      <c r="Y21" t="b">
        <v>0</v>
      </c>
      <c r="Z21" s="159" t="s">
        <v>98</v>
      </c>
    </row>
    <row r="22" spans="2:31">
      <c r="B22" s="159" t="s">
        <v>104</v>
      </c>
      <c r="C22" t="b">
        <v>1</v>
      </c>
      <c r="D22" t="b">
        <v>0</v>
      </c>
      <c r="E22" s="159"/>
      <c r="H22" s="159"/>
      <c r="K22" s="159"/>
      <c r="N22" s="159"/>
      <c r="Q22" s="159"/>
      <c r="T22" s="159"/>
      <c r="W22" s="159"/>
      <c r="Z22" s="159"/>
    </row>
    <row r="23" spans="2:31">
      <c r="B23" s="159" t="s">
        <v>301</v>
      </c>
      <c r="C23" t="b">
        <v>1</v>
      </c>
      <c r="D23" t="b">
        <v>0</v>
      </c>
      <c r="E23" s="159"/>
      <c r="H23" s="159"/>
      <c r="K23" s="159"/>
      <c r="N23" s="159"/>
      <c r="Q23" s="159"/>
      <c r="T23" s="159"/>
      <c r="W23" s="159"/>
      <c r="Z23" s="159"/>
    </row>
    <row r="24" spans="2:31">
      <c r="B24" s="159" t="s">
        <v>302</v>
      </c>
      <c r="C24" t="b">
        <v>1</v>
      </c>
      <c r="D24" t="b">
        <v>0</v>
      </c>
      <c r="E24" s="159"/>
      <c r="H24" s="159"/>
      <c r="K24" s="159"/>
      <c r="N24" s="159"/>
      <c r="Q24" s="159"/>
      <c r="T24" s="159"/>
      <c r="W24" s="159"/>
      <c r="Z24" s="159"/>
    </row>
    <row r="25" spans="2:31">
      <c r="B25" s="159"/>
    </row>
    <row r="26" spans="2:31">
      <c r="B26" s="159"/>
    </row>
    <row r="42" spans="2:26">
      <c r="B42" s="159" t="s">
        <v>135</v>
      </c>
      <c r="C42" t="b">
        <v>0</v>
      </c>
      <c r="D42" t="b">
        <v>1</v>
      </c>
      <c r="E42" s="159" t="s">
        <v>135</v>
      </c>
      <c r="F42" t="b">
        <v>1</v>
      </c>
      <c r="G42" t="b">
        <v>0</v>
      </c>
      <c r="H42" s="159" t="s">
        <v>135</v>
      </c>
      <c r="I42" t="b">
        <v>0</v>
      </c>
      <c r="J42" t="b">
        <v>0</v>
      </c>
      <c r="K42" s="159" t="s">
        <v>135</v>
      </c>
      <c r="L42" t="b">
        <v>0</v>
      </c>
      <c r="M42" t="b">
        <v>0</v>
      </c>
      <c r="N42" s="159" t="s">
        <v>135</v>
      </c>
      <c r="O42" t="b">
        <v>0</v>
      </c>
      <c r="P42" t="b">
        <v>0</v>
      </c>
      <c r="Q42" s="159" t="s">
        <v>135</v>
      </c>
      <c r="R42" t="b">
        <v>0</v>
      </c>
      <c r="S42" t="b">
        <v>0</v>
      </c>
      <c r="T42" s="159" t="s">
        <v>135</v>
      </c>
      <c r="U42" t="b">
        <v>0</v>
      </c>
      <c r="V42" t="b">
        <v>0</v>
      </c>
      <c r="W42" s="159" t="s">
        <v>135</v>
      </c>
      <c r="X42" t="b">
        <v>0</v>
      </c>
      <c r="Y42" t="b">
        <v>0</v>
      </c>
      <c r="Z42" s="159" t="s">
        <v>135</v>
      </c>
    </row>
    <row r="58" spans="1:4">
      <c r="B58" s="159" t="s">
        <v>303</v>
      </c>
      <c r="C58" t="b">
        <v>1</v>
      </c>
      <c r="D58" t="b">
        <v>0</v>
      </c>
    </row>
    <row r="59" spans="1:4">
      <c r="B59" s="159" t="s">
        <v>304</v>
      </c>
      <c r="C59" t="b">
        <v>1</v>
      </c>
      <c r="D59" t="b">
        <v>0</v>
      </c>
    </row>
    <row r="60" spans="1:4">
      <c r="A60" t="s">
        <v>388</v>
      </c>
      <c r="C60" t="b">
        <v>1</v>
      </c>
    </row>
    <row r="61" spans="1:4">
      <c r="A61" t="s">
        <v>389</v>
      </c>
      <c r="C61" t="b">
        <v>0</v>
      </c>
    </row>
  </sheetData>
  <sheetProtection sheet="1" objects="1" scenarios="1" selectLockedCells="1"/>
  <phoneticPr fontId="7"/>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C34DD-7673-4380-BEEF-F38ADC5BC394}">
  <sheetPr codeName="Sheet14">
    <tabColor theme="0" tint="-0.14999847407452621"/>
    <pageSetUpPr fitToPage="1"/>
  </sheetPr>
  <dimension ref="A1:AZ48"/>
  <sheetViews>
    <sheetView showGridLines="0" zoomScale="70" zoomScaleNormal="70" zoomScaleSheetLayoutView="80" workbookViewId="0"/>
  </sheetViews>
  <sheetFormatPr defaultColWidth="0" defaultRowHeight="18.75" zeroHeight="1"/>
  <cols>
    <col min="1" max="1" width="1.125" customWidth="1"/>
    <col min="2" max="2" width="1.625" customWidth="1"/>
    <col min="3" max="3" width="9.875" customWidth="1"/>
    <col min="4" max="4" width="5.25" customWidth="1"/>
    <col min="5" max="5" width="5" customWidth="1"/>
    <col min="6" max="6" width="6.625" customWidth="1"/>
    <col min="7" max="7" width="3.75" customWidth="1"/>
    <col min="8" max="8" width="3.375" customWidth="1"/>
    <col min="9" max="9" width="4.875" customWidth="1"/>
    <col min="10" max="10" width="1.875" customWidth="1"/>
    <col min="11" max="11" width="5.5" customWidth="1"/>
    <col min="12" max="12" width="5" customWidth="1"/>
    <col min="13" max="13" width="9.5" style="67" customWidth="1"/>
    <col min="14" max="14" width="4.125" customWidth="1"/>
    <col min="15" max="15" width="2.5" customWidth="1"/>
    <col min="16" max="16" width="4.125" customWidth="1"/>
    <col min="17" max="17" width="2.5" customWidth="1"/>
    <col min="18" max="18" width="4.75" customWidth="1"/>
    <col min="19" max="19" width="3.875" customWidth="1"/>
    <col min="20" max="20" width="3.25" customWidth="1"/>
    <col min="21" max="21" width="4.5" customWidth="1"/>
    <col min="22" max="22" width="3.375" customWidth="1"/>
    <col min="23" max="23" width="4.125" customWidth="1"/>
    <col min="24" max="24" width="2.5" customWidth="1"/>
    <col min="25" max="25" width="4.75" customWidth="1"/>
    <col min="26" max="26" width="3.5" customWidth="1"/>
    <col min="27" max="27" width="6.625" customWidth="1"/>
    <col min="28" max="28" width="1.375" customWidth="1"/>
    <col min="29" max="31" width="9" customWidth="1"/>
    <col min="32" max="52" width="0" hidden="1" customWidth="1"/>
    <col min="53" max="16384" width="9" hidden="1"/>
  </cols>
  <sheetData>
    <row r="1" spans="2:30" ht="33" customHeight="1">
      <c r="C1" s="621" t="s">
        <v>406</v>
      </c>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row>
    <row r="2" spans="2:30" ht="25.5" customHeight="1">
      <c r="B2" s="233"/>
      <c r="C2" s="1070" t="s">
        <v>375</v>
      </c>
      <c r="D2" s="1071"/>
      <c r="E2" s="1071"/>
      <c r="F2" s="1071"/>
      <c r="G2" s="1071"/>
      <c r="H2" s="1071"/>
      <c r="I2" s="1071"/>
      <c r="J2" s="1071"/>
      <c r="K2" s="1071"/>
      <c r="L2" s="1071"/>
      <c r="M2" s="1071"/>
      <c r="N2" s="1071"/>
      <c r="O2" s="1071"/>
      <c r="P2" s="1071"/>
      <c r="Q2" s="1071"/>
      <c r="R2" s="1071"/>
      <c r="S2" s="234"/>
      <c r="T2" s="234"/>
      <c r="U2" s="234"/>
      <c r="V2" s="234"/>
      <c r="W2" s="1072" t="s">
        <v>382</v>
      </c>
      <c r="X2" s="1072"/>
      <c r="Y2" s="1072"/>
      <c r="Z2" s="1072"/>
      <c r="AA2" s="1072"/>
      <c r="AB2" s="1072"/>
      <c r="AC2" s="1072"/>
      <c r="AD2" s="235"/>
    </row>
    <row r="3" spans="2:30" ht="37.5" customHeight="1">
      <c r="B3" s="236"/>
      <c r="C3" s="625" t="s">
        <v>155</v>
      </c>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259"/>
    </row>
    <row r="4" spans="2:30" ht="25.5" customHeight="1">
      <c r="B4" s="236"/>
      <c r="C4" s="635" t="s">
        <v>156</v>
      </c>
      <c r="D4" s="636"/>
      <c r="E4" s="636"/>
      <c r="F4" s="636"/>
      <c r="G4" s="636"/>
      <c r="H4" s="636"/>
      <c r="I4" s="636"/>
      <c r="J4" s="637"/>
      <c r="K4" s="638" t="s">
        <v>157</v>
      </c>
      <c r="L4" s="638"/>
      <c r="M4" s="638"/>
      <c r="N4" s="635" t="s">
        <v>158</v>
      </c>
      <c r="O4" s="636"/>
      <c r="P4" s="636"/>
      <c r="Q4" s="636"/>
      <c r="R4" s="636"/>
      <c r="S4" s="636"/>
      <c r="T4" s="636"/>
      <c r="U4" s="636"/>
      <c r="V4" s="636"/>
      <c r="W4" s="636"/>
      <c r="X4" s="636"/>
      <c r="Y4" s="637"/>
      <c r="Z4" s="630" t="s">
        <v>159</v>
      </c>
      <c r="AA4" s="630"/>
      <c r="AB4" s="630"/>
      <c r="AC4" s="630"/>
      <c r="AD4" s="243"/>
    </row>
    <row r="5" spans="2:30" ht="30" customHeight="1">
      <c r="B5" s="236"/>
      <c r="C5" s="639" t="str">
        <f>'様式1(例'!AA19</f>
        <v>〇〇地区小学校連合</v>
      </c>
      <c r="D5" s="640"/>
      <c r="E5" s="640"/>
      <c r="F5" s="640"/>
      <c r="G5" s="640"/>
      <c r="H5" s="640"/>
      <c r="I5" s="640"/>
      <c r="J5" s="641"/>
      <c r="K5" s="646" t="str">
        <f>'様式1(例'!AL28</f>
        <v>小学５年生</v>
      </c>
      <c r="L5" s="646"/>
      <c r="M5" s="646"/>
      <c r="N5" s="68">
        <f>'様式1(例'!N26</f>
        <v>5</v>
      </c>
      <c r="O5" s="69" t="s">
        <v>5</v>
      </c>
      <c r="P5" s="190">
        <f>'様式1(例'!Q26</f>
        <v>20</v>
      </c>
      <c r="Q5" s="69" t="s">
        <v>22</v>
      </c>
      <c r="R5" s="192" t="str">
        <f>IF(N5=0,0,TEXT('様式1(例'!N25,"(aaa)"))</f>
        <v>(火)</v>
      </c>
      <c r="S5" s="647" t="s">
        <v>160</v>
      </c>
      <c r="T5" s="647"/>
      <c r="U5" s="70">
        <f>'様式1(例'!AC26</f>
        <v>5</v>
      </c>
      <c r="V5" s="71" t="s">
        <v>5</v>
      </c>
      <c r="W5" s="190">
        <f>'様式1(例'!AF26</f>
        <v>22</v>
      </c>
      <c r="X5" s="71" t="s">
        <v>22</v>
      </c>
      <c r="Y5" s="192" t="str">
        <f>IF(U5=0,0,TEXT('様式1(例'!AC25,"(aaa)"))</f>
        <v>(木)</v>
      </c>
      <c r="Z5" s="648" t="str">
        <f>'様式1(例'!S33</f>
        <v>□□ ●●</v>
      </c>
      <c r="AA5" s="648"/>
      <c r="AB5" s="648"/>
      <c r="AC5" s="648"/>
      <c r="AD5" s="243"/>
    </row>
    <row r="6" spans="2:30" ht="25.5" customHeight="1">
      <c r="B6" s="236"/>
      <c r="C6" s="642"/>
      <c r="D6" s="628"/>
      <c r="E6" s="628"/>
      <c r="F6" s="628"/>
      <c r="G6" s="628"/>
      <c r="H6" s="628"/>
      <c r="I6" s="628"/>
      <c r="J6" s="643"/>
      <c r="K6" s="646"/>
      <c r="L6" s="646"/>
      <c r="M6" s="646"/>
      <c r="N6" s="649"/>
      <c r="O6" s="650"/>
      <c r="Q6" s="72"/>
      <c r="R6" s="628">
        <f>'様式1(例'!AN26</f>
        <v>2</v>
      </c>
      <c r="S6" s="626" t="s">
        <v>26</v>
      </c>
      <c r="T6" s="628">
        <f>'様式1(例'!AR26</f>
        <v>3</v>
      </c>
      <c r="U6" s="628"/>
      <c r="V6" s="626" t="s">
        <v>22</v>
      </c>
      <c r="Y6" s="73"/>
      <c r="Z6" s="630" t="s">
        <v>161</v>
      </c>
      <c r="AA6" s="630"/>
      <c r="AB6" s="630"/>
      <c r="AC6" s="630"/>
      <c r="AD6" s="243"/>
    </row>
    <row r="7" spans="2:30" ht="30" customHeight="1">
      <c r="B7" s="236"/>
      <c r="C7" s="644"/>
      <c r="D7" s="629"/>
      <c r="E7" s="629"/>
      <c r="F7" s="629"/>
      <c r="G7" s="629"/>
      <c r="H7" s="629"/>
      <c r="I7" s="629"/>
      <c r="J7" s="645"/>
      <c r="K7" s="646"/>
      <c r="L7" s="646"/>
      <c r="M7" s="646"/>
      <c r="N7" s="651"/>
      <c r="O7" s="652"/>
      <c r="P7" s="74"/>
      <c r="Q7" s="74"/>
      <c r="R7" s="629"/>
      <c r="S7" s="627"/>
      <c r="T7" s="629"/>
      <c r="U7" s="629"/>
      <c r="V7" s="627"/>
      <c r="W7" s="75"/>
      <c r="X7" s="75"/>
      <c r="Y7" s="76"/>
      <c r="Z7" s="631" t="str">
        <f>'様式1(例'!AC32</f>
        <v>(08△)-9××-00□□</v>
      </c>
      <c r="AA7" s="632"/>
      <c r="AB7" s="632"/>
      <c r="AC7" s="633"/>
      <c r="AD7" s="243"/>
    </row>
    <row r="8" spans="2:30" ht="11.25" customHeight="1">
      <c r="B8" s="236"/>
      <c r="C8" s="77"/>
      <c r="D8" s="78"/>
      <c r="E8" s="78"/>
      <c r="F8" s="79"/>
      <c r="G8" s="80"/>
      <c r="H8" s="80"/>
      <c r="I8" s="80"/>
      <c r="J8" s="80"/>
      <c r="K8" s="81"/>
      <c r="AD8" s="243"/>
    </row>
    <row r="9" spans="2:30" ht="21" customHeight="1">
      <c r="B9" s="236"/>
      <c r="C9" s="634" t="s">
        <v>162</v>
      </c>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634"/>
      <c r="AD9" s="243"/>
    </row>
    <row r="10" spans="2:30" ht="28.5" customHeight="1">
      <c r="B10" s="236"/>
      <c r="C10" s="688" t="s">
        <v>163</v>
      </c>
      <c r="D10" s="664"/>
      <c r="E10" s="665"/>
      <c r="F10" s="635" t="s">
        <v>72</v>
      </c>
      <c r="G10" s="637"/>
      <c r="H10" s="660" t="s">
        <v>73</v>
      </c>
      <c r="I10" s="660"/>
      <c r="J10" s="660"/>
      <c r="K10" s="661" t="s">
        <v>164</v>
      </c>
      <c r="L10" s="662"/>
      <c r="M10" s="663" t="s">
        <v>165</v>
      </c>
      <c r="N10" s="664"/>
      <c r="O10" s="664"/>
      <c r="P10" s="665"/>
      <c r="Q10" s="669" t="s">
        <v>72</v>
      </c>
      <c r="R10" s="669"/>
      <c r="S10" s="669"/>
      <c r="T10" s="669" t="s">
        <v>73</v>
      </c>
      <c r="U10" s="669"/>
      <c r="V10" s="669"/>
      <c r="W10" s="669" t="s">
        <v>166</v>
      </c>
      <c r="X10" s="669"/>
      <c r="Y10" s="635"/>
      <c r="Z10" s="690" t="s">
        <v>167</v>
      </c>
      <c r="AA10" s="669"/>
      <c r="AB10" s="691">
        <f>K11+W11</f>
        <v>44</v>
      </c>
      <c r="AC10" s="692"/>
      <c r="AD10" s="260"/>
    </row>
    <row r="11" spans="2:30" ht="41.25" customHeight="1">
      <c r="B11" s="236"/>
      <c r="C11" s="689"/>
      <c r="D11" s="667"/>
      <c r="E11" s="668"/>
      <c r="F11" s="654">
        <f>'様式1(例'!O37+'様式1(例'!T37+'様式1(例'!Y37</f>
        <v>25</v>
      </c>
      <c r="G11" s="654"/>
      <c r="H11" s="654">
        <f>'様式1(例'!O38+'様式1(例'!T38+'様式1(例'!Y38</f>
        <v>15</v>
      </c>
      <c r="I11" s="654"/>
      <c r="J11" s="654"/>
      <c r="K11" s="655">
        <f>F11+H11</f>
        <v>40</v>
      </c>
      <c r="L11" s="656"/>
      <c r="M11" s="666"/>
      <c r="N11" s="667"/>
      <c r="O11" s="667"/>
      <c r="P11" s="668"/>
      <c r="Q11" s="655">
        <f>'様式1(例'!AC37+'様式1(例'!AI37</f>
        <v>2</v>
      </c>
      <c r="R11" s="655"/>
      <c r="S11" s="655"/>
      <c r="T11" s="657">
        <f>'様式1(例'!AC38+'様式1(例'!AI38</f>
        <v>2</v>
      </c>
      <c r="U11" s="658"/>
      <c r="V11" s="659"/>
      <c r="W11" s="654">
        <f>Q11+T11</f>
        <v>4</v>
      </c>
      <c r="X11" s="654"/>
      <c r="Y11" s="657"/>
      <c r="Z11" s="690"/>
      <c r="AA11" s="669"/>
      <c r="AB11" s="693"/>
      <c r="AC11" s="694"/>
      <c r="AD11" s="260"/>
    </row>
    <row r="12" spans="2:30" ht="11.25" customHeight="1">
      <c r="B12" s="236"/>
      <c r="C12" s="84"/>
      <c r="D12" s="84"/>
      <c r="E12" s="84"/>
      <c r="F12" s="85"/>
      <c r="G12" s="85"/>
      <c r="H12" s="85"/>
      <c r="I12" s="85"/>
      <c r="J12" s="85"/>
      <c r="K12" s="86"/>
      <c r="L12" s="86"/>
      <c r="M12" s="84"/>
      <c r="N12" s="84"/>
      <c r="O12" s="84"/>
      <c r="P12" s="84"/>
      <c r="Q12" s="87"/>
      <c r="R12" s="87"/>
      <c r="S12" s="87"/>
      <c r="T12" s="85"/>
      <c r="U12" s="85"/>
      <c r="V12" s="85"/>
      <c r="W12" s="85"/>
      <c r="X12" s="85"/>
      <c r="Y12" s="85"/>
      <c r="Z12" s="88"/>
      <c r="AA12" s="88"/>
      <c r="AB12" s="87"/>
      <c r="AC12" s="87"/>
      <c r="AD12" s="261"/>
    </row>
    <row r="13" spans="2:30">
      <c r="B13" s="236"/>
      <c r="C13" s="634" t="s">
        <v>168</v>
      </c>
      <c r="D13" s="634"/>
      <c r="E13" s="634"/>
      <c r="F13" s="634"/>
      <c r="G13" s="634"/>
      <c r="H13" s="634"/>
      <c r="I13" s="634"/>
      <c r="J13" s="634"/>
      <c r="K13" s="634"/>
      <c r="L13" s="634"/>
      <c r="M13" s="634"/>
      <c r="N13" s="634"/>
      <c r="O13" s="634"/>
      <c r="P13" s="634"/>
      <c r="Q13" s="634"/>
      <c r="R13" s="634"/>
      <c r="S13" s="634"/>
      <c r="T13" s="634"/>
      <c r="U13" s="634"/>
      <c r="V13" s="634"/>
      <c r="W13" s="634"/>
      <c r="X13" s="634"/>
      <c r="Y13" s="634"/>
      <c r="Z13" s="634"/>
      <c r="AA13" s="634"/>
      <c r="AB13" s="634"/>
      <c r="AC13" s="634"/>
      <c r="AD13" s="243"/>
    </row>
    <row r="14" spans="2:30" s="90" customFormat="1" ht="21" customHeight="1">
      <c r="B14" s="262"/>
      <c r="C14" s="670" t="s">
        <v>169</v>
      </c>
      <c r="D14" s="670"/>
      <c r="E14" s="670"/>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263"/>
    </row>
    <row r="15" spans="2:30" s="91" customFormat="1" ht="90.75" customHeight="1">
      <c r="B15" s="264"/>
      <c r="C15" s="671" t="s">
        <v>170</v>
      </c>
      <c r="D15" s="671"/>
      <c r="E15" s="671"/>
      <c r="F15" s="671"/>
      <c r="G15" s="671"/>
      <c r="H15" s="671"/>
      <c r="I15" s="671"/>
      <c r="J15" s="671"/>
      <c r="K15" s="671"/>
      <c r="L15" s="671"/>
      <c r="M15" s="671"/>
      <c r="N15" s="671"/>
      <c r="O15" s="671"/>
      <c r="P15" s="671"/>
      <c r="Q15" s="671"/>
      <c r="R15" s="671"/>
      <c r="S15" s="671"/>
      <c r="T15" s="671"/>
      <c r="U15" s="671"/>
      <c r="V15" s="671"/>
      <c r="W15" s="671"/>
      <c r="X15" s="671"/>
      <c r="Y15" s="671"/>
      <c r="Z15" s="671"/>
      <c r="AA15" s="671"/>
      <c r="AB15" s="671"/>
      <c r="AC15" s="671"/>
      <c r="AD15" s="265"/>
    </row>
    <row r="16" spans="2:30" s="91" customFormat="1" ht="6.75" customHeight="1">
      <c r="B16" s="264"/>
      <c r="C16" s="92"/>
      <c r="D16" s="92"/>
      <c r="E16" s="92"/>
      <c r="F16" s="92"/>
      <c r="G16" s="92"/>
      <c r="H16" s="92"/>
      <c r="I16" s="92"/>
      <c r="J16" s="93"/>
      <c r="K16" s="93"/>
      <c r="L16" s="93"/>
      <c r="M16" s="92"/>
      <c r="N16" s="92"/>
      <c r="O16" s="92"/>
      <c r="P16" s="92"/>
      <c r="Q16" s="92"/>
      <c r="R16" s="92"/>
      <c r="S16" s="92"/>
      <c r="T16" s="92"/>
      <c r="U16" s="92"/>
      <c r="V16" s="92"/>
      <c r="W16" s="92"/>
      <c r="X16" s="92"/>
      <c r="Y16" s="92"/>
      <c r="Z16" s="92"/>
      <c r="AA16" s="92"/>
      <c r="AB16" s="92"/>
      <c r="AC16" s="92"/>
      <c r="AD16" s="265"/>
    </row>
    <row r="17" spans="2:30" ht="24.75" customHeight="1">
      <c r="B17" s="236"/>
      <c r="C17" s="1068" t="s">
        <v>171</v>
      </c>
      <c r="D17" s="1069"/>
      <c r="E17" s="674" t="s">
        <v>324</v>
      </c>
      <c r="F17" s="674"/>
      <c r="G17" s="674" t="s">
        <v>325</v>
      </c>
      <c r="H17" s="674"/>
      <c r="I17" s="674"/>
      <c r="J17" s="675" t="s">
        <v>326</v>
      </c>
      <c r="K17" s="676"/>
      <c r="L17" s="677"/>
      <c r="M17" s="684" t="s">
        <v>172</v>
      </c>
      <c r="N17" s="685"/>
      <c r="O17" s="685"/>
      <c r="P17" s="686"/>
      <c r="Q17" s="687" t="s">
        <v>173</v>
      </c>
      <c r="R17" s="687"/>
      <c r="S17" s="687"/>
      <c r="T17" s="687"/>
      <c r="U17" s="687"/>
      <c r="V17" s="687"/>
      <c r="W17" s="687"/>
      <c r="X17" s="687"/>
      <c r="Y17" s="687"/>
      <c r="Z17" s="687"/>
      <c r="AA17" s="703" t="s">
        <v>174</v>
      </c>
      <c r="AB17" s="704"/>
      <c r="AC17" s="705"/>
      <c r="AD17" s="243"/>
    </row>
    <row r="18" spans="2:30" ht="15" customHeight="1">
      <c r="B18" s="236"/>
      <c r="C18" s="1068"/>
      <c r="D18" s="1069"/>
      <c r="E18" s="674"/>
      <c r="F18" s="674"/>
      <c r="G18" s="674"/>
      <c r="H18" s="674"/>
      <c r="I18" s="674"/>
      <c r="J18" s="678"/>
      <c r="K18" s="679"/>
      <c r="L18" s="680"/>
      <c r="M18" s="706" t="s">
        <v>175</v>
      </c>
      <c r="N18" s="707"/>
      <c r="O18" s="707"/>
      <c r="P18" s="707"/>
      <c r="Q18" s="707"/>
      <c r="R18" s="707"/>
      <c r="S18" s="707"/>
      <c r="T18" s="707"/>
      <c r="U18" s="707"/>
      <c r="V18" s="707"/>
      <c r="W18" s="707"/>
      <c r="X18" s="707"/>
      <c r="Y18" s="707"/>
      <c r="Z18" s="707"/>
      <c r="AA18" s="707"/>
      <c r="AB18" s="707"/>
      <c r="AC18" s="708"/>
      <c r="AD18" s="243"/>
    </row>
    <row r="19" spans="2:30" ht="33" customHeight="1">
      <c r="B19" s="236"/>
      <c r="C19" s="1069"/>
      <c r="D19" s="1069"/>
      <c r="E19" s="674"/>
      <c r="F19" s="674"/>
      <c r="G19" s="674"/>
      <c r="H19" s="674"/>
      <c r="I19" s="674"/>
      <c r="J19" s="678"/>
      <c r="K19" s="679"/>
      <c r="L19" s="680"/>
      <c r="M19" s="709" t="s">
        <v>176</v>
      </c>
      <c r="N19" s="710"/>
      <c r="O19" s="710"/>
      <c r="P19" s="711"/>
      <c r="Q19" s="715" t="s">
        <v>177</v>
      </c>
      <c r="R19" s="687"/>
      <c r="S19" s="687"/>
      <c r="T19" s="687"/>
      <c r="U19" s="687"/>
      <c r="V19" s="715" t="s">
        <v>178</v>
      </c>
      <c r="W19" s="687"/>
      <c r="X19" s="687"/>
      <c r="Y19" s="687"/>
      <c r="Z19" s="687"/>
      <c r="AA19" s="716" t="s">
        <v>179</v>
      </c>
      <c r="AB19" s="717"/>
      <c r="AC19" s="718"/>
      <c r="AD19" s="243"/>
    </row>
    <row r="20" spans="2:30" ht="34.5" customHeight="1">
      <c r="B20" s="236"/>
      <c r="C20" s="1069"/>
      <c r="D20" s="1069"/>
      <c r="E20" s="674"/>
      <c r="F20" s="674"/>
      <c r="G20" s="674"/>
      <c r="H20" s="674"/>
      <c r="I20" s="674"/>
      <c r="J20" s="681"/>
      <c r="K20" s="682"/>
      <c r="L20" s="683"/>
      <c r="M20" s="712"/>
      <c r="N20" s="713"/>
      <c r="O20" s="713"/>
      <c r="P20" s="714"/>
      <c r="Q20" s="630" t="s">
        <v>180</v>
      </c>
      <c r="R20" s="722"/>
      <c r="S20" s="722"/>
      <c r="T20" s="722"/>
      <c r="U20" s="722"/>
      <c r="V20" s="630" t="s">
        <v>181</v>
      </c>
      <c r="W20" s="722"/>
      <c r="X20" s="722"/>
      <c r="Y20" s="722"/>
      <c r="Z20" s="722"/>
      <c r="AA20" s="719"/>
      <c r="AB20" s="720"/>
      <c r="AC20" s="721"/>
      <c r="AD20" s="243"/>
    </row>
    <row r="21" spans="2:30" ht="24" customHeight="1">
      <c r="B21" s="236"/>
      <c r="C21" s="741">
        <f>IF('様式1(例'!AC25-'様式1(例'!N25=0,"",'様式1(例'!N25)</f>
        <v>45797</v>
      </c>
      <c r="D21" s="742"/>
      <c r="E21" s="1060"/>
      <c r="F21" s="1061"/>
      <c r="G21" s="1051" t="str">
        <f>'様式2(例'!N32</f>
        <v>持参</v>
      </c>
      <c r="H21" s="1052"/>
      <c r="I21" s="1053"/>
      <c r="J21" s="1051" t="str">
        <f>'様式2(例'!N40</f>
        <v>野・カレー</v>
      </c>
      <c r="K21" s="1052"/>
      <c r="L21" s="1053"/>
      <c r="M21" s="1066"/>
      <c r="N21" s="1055"/>
      <c r="O21" s="697" t="s">
        <v>182</v>
      </c>
      <c r="P21" s="698"/>
      <c r="Q21" s="94" t="s">
        <v>183</v>
      </c>
      <c r="R21" s="1056" t="s">
        <v>272</v>
      </c>
      <c r="S21" s="1056"/>
      <c r="T21" s="1056"/>
      <c r="U21" s="95" t="s">
        <v>185</v>
      </c>
      <c r="V21" s="94" t="s">
        <v>183</v>
      </c>
      <c r="W21" s="1056" t="s">
        <v>184</v>
      </c>
      <c r="X21" s="1056"/>
      <c r="Y21" s="1056"/>
      <c r="Z21" s="95" t="s">
        <v>185</v>
      </c>
      <c r="AA21" s="730" t="s">
        <v>186</v>
      </c>
      <c r="AB21" s="731"/>
      <c r="AC21" s="732"/>
      <c r="AD21" s="243"/>
    </row>
    <row r="22" spans="2:30" ht="24" customHeight="1">
      <c r="B22" s="236"/>
      <c r="C22" s="743"/>
      <c r="D22" s="744"/>
      <c r="E22" s="1062"/>
      <c r="F22" s="1063"/>
      <c r="G22" s="1045">
        <f>'様式2(例'!T32</f>
        <v>43</v>
      </c>
      <c r="H22" s="1046"/>
      <c r="I22" s="1047"/>
      <c r="J22" s="1045">
        <f>'様式2(例'!T40</f>
        <v>44</v>
      </c>
      <c r="K22" s="1046"/>
      <c r="L22" s="1047"/>
      <c r="M22" s="266" t="s">
        <v>184</v>
      </c>
      <c r="N22" s="736" t="s">
        <v>187</v>
      </c>
      <c r="O22" s="736"/>
      <c r="P22" s="737"/>
      <c r="Q22" s="1035">
        <v>40</v>
      </c>
      <c r="R22" s="1036"/>
      <c r="S22" s="1036"/>
      <c r="T22" s="699" t="s">
        <v>188</v>
      </c>
      <c r="U22" s="700"/>
      <c r="V22" s="1035"/>
      <c r="W22" s="1036"/>
      <c r="X22" s="1036"/>
      <c r="Y22" s="699" t="s">
        <v>188</v>
      </c>
      <c r="Z22" s="700"/>
      <c r="AA22" s="1037">
        <v>40</v>
      </c>
      <c r="AB22" s="1038"/>
      <c r="AC22" s="97" t="s">
        <v>189</v>
      </c>
      <c r="AD22" s="243"/>
    </row>
    <row r="23" spans="2:30" ht="24" customHeight="1">
      <c r="B23" s="236"/>
      <c r="C23" s="745"/>
      <c r="D23" s="746"/>
      <c r="E23" s="1064"/>
      <c r="F23" s="1065"/>
      <c r="G23" s="1039">
        <f>'様式2(例'!I32</f>
        <v>0.5</v>
      </c>
      <c r="H23" s="1040"/>
      <c r="I23" s="1041"/>
      <c r="J23" s="1039" t="s">
        <v>381</v>
      </c>
      <c r="K23" s="1040"/>
      <c r="L23" s="1041"/>
      <c r="M23" s="267" t="s">
        <v>184</v>
      </c>
      <c r="N23" s="752" t="s">
        <v>190</v>
      </c>
      <c r="O23" s="752"/>
      <c r="P23" s="753"/>
      <c r="Q23" s="1059">
        <v>0.875</v>
      </c>
      <c r="R23" s="1043"/>
      <c r="S23" s="1043"/>
      <c r="T23" s="756" t="s">
        <v>182</v>
      </c>
      <c r="U23" s="757"/>
      <c r="V23" s="1042"/>
      <c r="W23" s="1043"/>
      <c r="X23" s="1043"/>
      <c r="Y23" s="756" t="s">
        <v>182</v>
      </c>
      <c r="Z23" s="757"/>
      <c r="AA23" s="1067">
        <v>0.875</v>
      </c>
      <c r="AB23" s="1058"/>
      <c r="AC23" s="97" t="s">
        <v>182</v>
      </c>
      <c r="AD23" s="243"/>
    </row>
    <row r="24" spans="2:30" ht="24" customHeight="1">
      <c r="B24" s="236"/>
      <c r="C24" s="741">
        <f>IF('様式1(例'!AC25-'様式1(例'!N25&lt;1,0,C21+1)</f>
        <v>45798</v>
      </c>
      <c r="D24" s="742"/>
      <c r="E24" s="1050" t="str">
        <f>'様式2(例'!AD24</f>
        <v>舎・パン</v>
      </c>
      <c r="F24" s="1050"/>
      <c r="G24" s="1051" t="str">
        <f>'様式2(例'!AD32</f>
        <v>幕の内</v>
      </c>
      <c r="H24" s="1052"/>
      <c r="I24" s="1053"/>
      <c r="J24" s="1051" t="str">
        <f>'様式2(例'!AD40</f>
        <v>舎食</v>
      </c>
      <c r="K24" s="1052"/>
      <c r="L24" s="1053"/>
      <c r="M24" s="1054">
        <v>0.31944444444444442</v>
      </c>
      <c r="N24" s="1055"/>
      <c r="O24" s="697" t="s">
        <v>182</v>
      </c>
      <c r="P24" s="698"/>
      <c r="Q24" s="94" t="s">
        <v>183</v>
      </c>
      <c r="R24" s="1056" t="s">
        <v>184</v>
      </c>
      <c r="S24" s="1056"/>
      <c r="T24" s="1056"/>
      <c r="U24" s="95" t="s">
        <v>185</v>
      </c>
      <c r="V24" s="94" t="s">
        <v>183</v>
      </c>
      <c r="W24" s="1056" t="s">
        <v>184</v>
      </c>
      <c r="X24" s="1056"/>
      <c r="Y24" s="1056"/>
      <c r="Z24" s="95" t="s">
        <v>185</v>
      </c>
      <c r="AA24" s="730" t="s">
        <v>186</v>
      </c>
      <c r="AB24" s="731"/>
      <c r="AC24" s="732"/>
      <c r="AD24" s="243"/>
    </row>
    <row r="25" spans="2:30" ht="24" customHeight="1">
      <c r="B25" s="236"/>
      <c r="C25" s="743"/>
      <c r="D25" s="744"/>
      <c r="E25" s="1044">
        <f>'様式2(例'!AJ24</f>
        <v>44</v>
      </c>
      <c r="F25" s="1044"/>
      <c r="G25" s="1045">
        <f>'様式2(例'!AJ32</f>
        <v>44</v>
      </c>
      <c r="H25" s="1046"/>
      <c r="I25" s="1047"/>
      <c r="J25" s="1045">
        <f>'様式2(例'!AJ40</f>
        <v>44</v>
      </c>
      <c r="K25" s="1046"/>
      <c r="L25" s="1047"/>
      <c r="M25" s="266" t="s">
        <v>191</v>
      </c>
      <c r="N25" s="736" t="s">
        <v>187</v>
      </c>
      <c r="O25" s="736"/>
      <c r="P25" s="737"/>
      <c r="Q25" s="1035"/>
      <c r="R25" s="1036"/>
      <c r="S25" s="1036"/>
      <c r="T25" s="699" t="s">
        <v>188</v>
      </c>
      <c r="U25" s="700"/>
      <c r="V25" s="1035"/>
      <c r="W25" s="1036"/>
      <c r="X25" s="1036"/>
      <c r="Y25" s="699" t="s">
        <v>188</v>
      </c>
      <c r="Z25" s="700"/>
      <c r="AA25" s="1037"/>
      <c r="AB25" s="1038"/>
      <c r="AC25" s="97" t="s">
        <v>189</v>
      </c>
      <c r="AD25" s="268"/>
    </row>
    <row r="26" spans="2:30" ht="24" customHeight="1">
      <c r="B26" s="236"/>
      <c r="C26" s="745"/>
      <c r="D26" s="746"/>
      <c r="E26" s="1039">
        <f>'様式2(例'!Y24</f>
        <v>0.31944444444444442</v>
      </c>
      <c r="F26" s="1040"/>
      <c r="G26" s="1039">
        <f>'様式2(例'!Y32</f>
        <v>0.5</v>
      </c>
      <c r="H26" s="1040"/>
      <c r="I26" s="1041"/>
      <c r="J26" s="1039">
        <f>'様式2(例'!Y40</f>
        <v>0.72222222222222221</v>
      </c>
      <c r="K26" s="1040"/>
      <c r="L26" s="1041"/>
      <c r="M26" s="267" t="s">
        <v>184</v>
      </c>
      <c r="N26" s="752" t="s">
        <v>190</v>
      </c>
      <c r="O26" s="752"/>
      <c r="P26" s="753"/>
      <c r="Q26" s="1042"/>
      <c r="R26" s="1043"/>
      <c r="S26" s="1043"/>
      <c r="T26" s="756" t="s">
        <v>182</v>
      </c>
      <c r="U26" s="757"/>
      <c r="V26" s="1042"/>
      <c r="W26" s="1043"/>
      <c r="X26" s="1043"/>
      <c r="Y26" s="756" t="s">
        <v>182</v>
      </c>
      <c r="Z26" s="757"/>
      <c r="AA26" s="1057"/>
      <c r="AB26" s="1058"/>
      <c r="AC26" s="97" t="s">
        <v>182</v>
      </c>
      <c r="AD26" s="243"/>
    </row>
    <row r="27" spans="2:30" ht="24" customHeight="1">
      <c r="B27" s="236"/>
      <c r="C27" s="741">
        <f>IF('様式1(例'!AC25-'様式1(例'!N25&lt;2,0,C21+2)</f>
        <v>45799</v>
      </c>
      <c r="D27" s="742"/>
      <c r="E27" s="1050" t="str">
        <f>'様式2(例'!AT24</f>
        <v>舎・ご飯</v>
      </c>
      <c r="F27" s="1050"/>
      <c r="G27" s="1051" t="str">
        <f>'様式2(例'!AT32</f>
        <v>むすび</v>
      </c>
      <c r="H27" s="1052"/>
      <c r="I27" s="1053"/>
      <c r="J27" s="1051">
        <f>'様式2(例'!AT40</f>
        <v>0</v>
      </c>
      <c r="K27" s="1052"/>
      <c r="L27" s="1053"/>
      <c r="M27" s="1054">
        <v>0.31944444444444442</v>
      </c>
      <c r="N27" s="1055"/>
      <c r="O27" s="697" t="s">
        <v>182</v>
      </c>
      <c r="P27" s="698"/>
      <c r="Q27" s="94" t="s">
        <v>183</v>
      </c>
      <c r="R27" s="1056" t="s">
        <v>184</v>
      </c>
      <c r="S27" s="1056"/>
      <c r="T27" s="1056"/>
      <c r="U27" s="95" t="s">
        <v>185</v>
      </c>
      <c r="V27" s="94" t="s">
        <v>183</v>
      </c>
      <c r="W27" s="1056" t="s">
        <v>184</v>
      </c>
      <c r="X27" s="1056"/>
      <c r="Y27" s="1056"/>
      <c r="Z27" s="95" t="s">
        <v>185</v>
      </c>
      <c r="AA27" s="730" t="s">
        <v>186</v>
      </c>
      <c r="AB27" s="731"/>
      <c r="AC27" s="732"/>
      <c r="AD27" s="243"/>
    </row>
    <row r="28" spans="2:30" ht="24" customHeight="1">
      <c r="B28" s="236"/>
      <c r="C28" s="743"/>
      <c r="D28" s="744"/>
      <c r="E28" s="1044">
        <f>'様式2(例'!AZ24</f>
        <v>44</v>
      </c>
      <c r="F28" s="1044"/>
      <c r="G28" s="1045">
        <f>'様式2(例'!AZ32</f>
        <v>44</v>
      </c>
      <c r="H28" s="1046"/>
      <c r="I28" s="1047"/>
      <c r="J28" s="1045">
        <f>'様式2(例'!AZ40</f>
        <v>0</v>
      </c>
      <c r="K28" s="1046"/>
      <c r="L28" s="1047"/>
      <c r="M28" s="266" t="s">
        <v>191</v>
      </c>
      <c r="N28" s="736" t="s">
        <v>187</v>
      </c>
      <c r="O28" s="736"/>
      <c r="P28" s="737"/>
      <c r="Q28" s="1035"/>
      <c r="R28" s="1036"/>
      <c r="S28" s="1036"/>
      <c r="T28" s="699" t="s">
        <v>188</v>
      </c>
      <c r="U28" s="700"/>
      <c r="V28" s="1035"/>
      <c r="W28" s="1036"/>
      <c r="X28" s="1036"/>
      <c r="Y28" s="699" t="s">
        <v>188</v>
      </c>
      <c r="Z28" s="700"/>
      <c r="AA28" s="1037"/>
      <c r="AB28" s="1038"/>
      <c r="AC28" s="97" t="s">
        <v>189</v>
      </c>
      <c r="AD28" s="243"/>
    </row>
    <row r="29" spans="2:30" ht="24" customHeight="1">
      <c r="B29" s="236"/>
      <c r="C29" s="745"/>
      <c r="D29" s="746"/>
      <c r="E29" s="1039">
        <f>'様式2(例'!AO24</f>
        <v>0.31944444444444442</v>
      </c>
      <c r="F29" s="1040"/>
      <c r="G29" s="1039" t="s">
        <v>380</v>
      </c>
      <c r="H29" s="1040"/>
      <c r="I29" s="1041"/>
      <c r="J29" s="1039">
        <f>'様式2(例'!AO40</f>
        <v>0.72222222222222221</v>
      </c>
      <c r="K29" s="1040"/>
      <c r="L29" s="1041"/>
      <c r="M29" s="267" t="s">
        <v>184</v>
      </c>
      <c r="N29" s="752" t="s">
        <v>190</v>
      </c>
      <c r="O29" s="752"/>
      <c r="P29" s="753"/>
      <c r="Q29" s="1042"/>
      <c r="R29" s="1043"/>
      <c r="S29" s="1043"/>
      <c r="T29" s="756" t="s">
        <v>182</v>
      </c>
      <c r="U29" s="757"/>
      <c r="V29" s="1042"/>
      <c r="W29" s="1043"/>
      <c r="X29" s="1043"/>
      <c r="Y29" s="756" t="s">
        <v>182</v>
      </c>
      <c r="Z29" s="757"/>
      <c r="AA29" s="1048"/>
      <c r="AB29" s="1049"/>
      <c r="AC29" s="99" t="s">
        <v>182</v>
      </c>
      <c r="AD29" s="243"/>
    </row>
    <row r="30" spans="2:30" ht="11.25" customHeight="1">
      <c r="B30" s="236"/>
      <c r="C30" s="101"/>
      <c r="D30" s="101"/>
      <c r="E30" s="102"/>
      <c r="F30" s="102"/>
      <c r="G30" s="103"/>
      <c r="H30" s="103"/>
      <c r="I30" s="103"/>
      <c r="J30" s="104"/>
      <c r="K30" s="104"/>
      <c r="L30" s="104"/>
      <c r="M30" s="105"/>
      <c r="N30" s="106"/>
      <c r="O30" s="106"/>
      <c r="P30" s="106"/>
      <c r="Q30" s="107"/>
      <c r="R30" s="107"/>
      <c r="S30" s="107"/>
      <c r="T30" s="108"/>
      <c r="U30" s="108"/>
      <c r="V30" s="107"/>
      <c r="W30" s="107"/>
      <c r="X30" s="107"/>
      <c r="Y30" s="108"/>
      <c r="Z30" s="108"/>
      <c r="AA30" s="109"/>
      <c r="AB30" s="109"/>
      <c r="AC30" s="110"/>
      <c r="AD30" s="243"/>
    </row>
    <row r="31" spans="2:30">
      <c r="B31" s="236"/>
      <c r="C31" s="763" t="s">
        <v>192</v>
      </c>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243"/>
    </row>
    <row r="32" spans="2:30" s="111" customFormat="1" ht="24.75" customHeight="1">
      <c r="B32" s="269"/>
      <c r="C32" s="764" t="s">
        <v>277</v>
      </c>
      <c r="D32" s="764"/>
      <c r="E32" s="764"/>
      <c r="F32" s="764"/>
      <c r="G32" s="764"/>
      <c r="H32" s="764"/>
      <c r="I32" s="764"/>
      <c r="J32" s="764"/>
      <c r="K32" s="764"/>
      <c r="L32" s="764"/>
      <c r="M32" s="764"/>
      <c r="N32" s="764"/>
      <c r="O32" s="764"/>
      <c r="P32" s="764"/>
      <c r="Q32" s="764"/>
      <c r="R32" s="764"/>
      <c r="S32" s="764"/>
      <c r="T32" s="764"/>
      <c r="U32" s="764"/>
      <c r="V32" s="764"/>
      <c r="W32" s="764"/>
      <c r="X32" s="764"/>
      <c r="Y32" s="764"/>
      <c r="Z32" s="764"/>
      <c r="AA32" s="764"/>
      <c r="AB32" s="764"/>
      <c r="AC32" s="764"/>
      <c r="AD32" s="270"/>
    </row>
    <row r="33" spans="2:30" ht="21" customHeight="1">
      <c r="B33" s="236"/>
      <c r="C33" s="189" t="s">
        <v>193</v>
      </c>
      <c r="D33" s="635" t="s">
        <v>194</v>
      </c>
      <c r="E33" s="637"/>
      <c r="F33" s="635" t="s">
        <v>195</v>
      </c>
      <c r="G33" s="637"/>
      <c r="H33" s="635" t="s">
        <v>196</v>
      </c>
      <c r="I33" s="636"/>
      <c r="J33" s="637"/>
      <c r="K33" s="635" t="s">
        <v>197</v>
      </c>
      <c r="L33" s="637"/>
      <c r="M33" s="189" t="s">
        <v>198</v>
      </c>
      <c r="N33" s="635" t="s">
        <v>199</v>
      </c>
      <c r="O33" s="636"/>
      <c r="P33" s="637"/>
      <c r="Q33" s="635" t="s">
        <v>200</v>
      </c>
      <c r="R33" s="636"/>
      <c r="S33" s="637"/>
      <c r="T33" s="635" t="s">
        <v>201</v>
      </c>
      <c r="U33" s="636"/>
      <c r="V33" s="637"/>
      <c r="W33" s="635" t="s">
        <v>202</v>
      </c>
      <c r="X33" s="636"/>
      <c r="Y33" s="637"/>
      <c r="Z33" s="635" t="s">
        <v>203</v>
      </c>
      <c r="AA33" s="637"/>
      <c r="AB33" s="635" t="s">
        <v>204</v>
      </c>
      <c r="AC33" s="637"/>
      <c r="AD33" s="243"/>
    </row>
    <row r="34" spans="2:30" ht="30" customHeight="1">
      <c r="B34" s="236"/>
      <c r="C34" s="271">
        <v>7</v>
      </c>
      <c r="D34" s="1030">
        <v>7</v>
      </c>
      <c r="E34" s="1031"/>
      <c r="F34" s="1030">
        <v>7</v>
      </c>
      <c r="G34" s="1031"/>
      <c r="H34" s="1030">
        <v>7</v>
      </c>
      <c r="I34" s="1032"/>
      <c r="J34" s="1031"/>
      <c r="K34" s="1030">
        <v>8</v>
      </c>
      <c r="L34" s="1031"/>
      <c r="M34" s="271">
        <v>8</v>
      </c>
      <c r="N34" s="1030"/>
      <c r="O34" s="1032"/>
      <c r="P34" s="1031"/>
      <c r="Q34" s="1030"/>
      <c r="R34" s="1032"/>
      <c r="S34" s="1031"/>
      <c r="T34" s="1030"/>
      <c r="U34" s="1032"/>
      <c r="V34" s="1031"/>
      <c r="W34" s="1030"/>
      <c r="X34" s="1032"/>
      <c r="Y34" s="1031"/>
      <c r="Z34" s="1030"/>
      <c r="AA34" s="1031"/>
      <c r="AB34" s="1030"/>
      <c r="AC34" s="1031"/>
      <c r="AD34" s="243"/>
    </row>
    <row r="35" spans="2:30" s="91" customFormat="1" ht="21" customHeight="1">
      <c r="B35" s="264"/>
      <c r="C35" s="764" t="s">
        <v>205</v>
      </c>
      <c r="D35" s="764"/>
      <c r="E35" s="764"/>
      <c r="F35" s="764"/>
      <c r="G35" s="764"/>
      <c r="H35" s="764"/>
      <c r="I35" s="764"/>
      <c r="J35" s="764"/>
      <c r="K35" s="764"/>
      <c r="L35" s="764"/>
      <c r="M35" s="764"/>
      <c r="N35" s="764"/>
      <c r="O35" s="764"/>
      <c r="P35" s="764"/>
      <c r="Q35" s="764"/>
      <c r="R35" s="764"/>
      <c r="S35" s="764"/>
      <c r="T35" s="764"/>
      <c r="U35" s="764"/>
      <c r="V35" s="764"/>
      <c r="W35" s="764"/>
      <c r="X35" s="764"/>
      <c r="Y35" s="764"/>
      <c r="Z35" s="764"/>
      <c r="AA35" s="764"/>
      <c r="AB35" s="764"/>
      <c r="AC35" s="764"/>
      <c r="AD35" s="265"/>
    </row>
    <row r="36" spans="2:30" s="91" customFormat="1" ht="20.25" customHeight="1">
      <c r="B36" s="264"/>
      <c r="C36" s="764" t="s">
        <v>206</v>
      </c>
      <c r="D36" s="764"/>
      <c r="E36" s="764"/>
      <c r="F36" s="764"/>
      <c r="G36" s="764"/>
      <c r="H36" s="764"/>
      <c r="I36" s="764"/>
      <c r="J36" s="764"/>
      <c r="K36" s="764"/>
      <c r="L36" s="764"/>
      <c r="M36" s="764"/>
      <c r="N36" s="764"/>
      <c r="O36" s="764"/>
      <c r="P36" s="764"/>
      <c r="Q36" s="764"/>
      <c r="R36" s="764"/>
      <c r="S36" s="764"/>
      <c r="T36" s="764"/>
      <c r="U36" s="764"/>
      <c r="V36" s="764"/>
      <c r="W36" s="764"/>
      <c r="X36" s="764"/>
      <c r="Y36" s="764"/>
      <c r="Z36" s="764"/>
      <c r="AA36" s="764"/>
      <c r="AB36" s="764"/>
      <c r="AC36" s="764"/>
      <c r="AD36" s="265"/>
    </row>
    <row r="37" spans="2:30" ht="8.25" customHeight="1">
      <c r="B37" s="236"/>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243"/>
    </row>
    <row r="38" spans="2:30">
      <c r="B38" s="236"/>
      <c r="C38" s="634" t="s">
        <v>207</v>
      </c>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243"/>
    </row>
    <row r="39" spans="2:30" ht="24.75" customHeight="1">
      <c r="B39" s="236"/>
      <c r="D39" s="114"/>
      <c r="E39" s="114"/>
      <c r="F39" s="114"/>
      <c r="H39" s="1034"/>
      <c r="I39" s="1034"/>
      <c r="J39" s="1034"/>
      <c r="K39" s="193" t="s">
        <v>208</v>
      </c>
      <c r="L39" s="191"/>
      <c r="M39" s="272"/>
      <c r="N39" s="193" t="s">
        <v>97</v>
      </c>
      <c r="O39" s="193"/>
      <c r="P39" s="191"/>
      <c r="Q39" s="191"/>
      <c r="R39" s="191"/>
      <c r="AD39" s="243"/>
    </row>
    <row r="40" spans="2:30" ht="23.25" customHeight="1">
      <c r="B40" s="236"/>
      <c r="C40" s="115"/>
      <c r="I40" s="772" t="s">
        <v>209</v>
      </c>
      <c r="J40" s="772"/>
      <c r="K40" s="772"/>
      <c r="L40" s="772"/>
      <c r="M40" s="772"/>
      <c r="N40" s="772"/>
      <c r="O40" s="772"/>
      <c r="P40" s="772"/>
      <c r="Q40" s="772"/>
      <c r="R40" s="772"/>
      <c r="S40" s="772"/>
      <c r="T40" s="772"/>
      <c r="U40" s="772"/>
      <c r="V40" s="772"/>
      <c r="W40" s="772"/>
      <c r="X40" s="772"/>
      <c r="Y40" s="772"/>
      <c r="Z40" s="772"/>
      <c r="AA40" s="772"/>
      <c r="AB40" s="772"/>
      <c r="AC40" s="772"/>
      <c r="AD40" s="243"/>
    </row>
    <row r="41" spans="2:30" ht="33" customHeight="1">
      <c r="B41" s="236"/>
      <c r="C41" s="768" t="s">
        <v>391</v>
      </c>
      <c r="D41" s="768"/>
      <c r="E41" s="768"/>
      <c r="F41" s="768"/>
      <c r="G41" s="768"/>
      <c r="H41" s="768"/>
      <c r="I41" s="768"/>
      <c r="J41" s="768"/>
      <c r="K41" s="768"/>
      <c r="L41" s="768"/>
      <c r="M41" s="768"/>
      <c r="N41" s="768"/>
      <c r="O41" s="768"/>
      <c r="P41" s="768"/>
      <c r="Q41" s="768"/>
      <c r="R41" s="768"/>
      <c r="S41" s="768"/>
      <c r="T41" s="768"/>
      <c r="U41" s="768"/>
      <c r="V41" s="768"/>
      <c r="W41" s="768"/>
      <c r="X41" s="768"/>
      <c r="Y41" s="768"/>
      <c r="Z41" s="768"/>
      <c r="AA41" s="768"/>
      <c r="AB41" s="768"/>
      <c r="AC41" s="768"/>
      <c r="AD41" s="243"/>
    </row>
    <row r="42" spans="2:30" ht="55.5" customHeight="1">
      <c r="B42" s="236"/>
      <c r="C42" s="1033"/>
      <c r="D42" s="1033"/>
      <c r="E42" s="1033"/>
      <c r="F42" s="1033"/>
      <c r="G42" s="1033"/>
      <c r="H42" s="1033"/>
      <c r="I42" s="1033"/>
      <c r="J42" s="1033"/>
      <c r="K42" s="1033"/>
      <c r="L42" s="1033"/>
      <c r="M42" s="1033"/>
      <c r="N42" s="1033"/>
      <c r="O42" s="1033"/>
      <c r="P42" s="1033"/>
      <c r="Q42" s="1033"/>
      <c r="R42" s="1033"/>
      <c r="S42" s="1033"/>
      <c r="T42" s="1033"/>
      <c r="U42" s="1033"/>
      <c r="V42" s="1033"/>
      <c r="W42" s="1033"/>
      <c r="X42" s="1033"/>
      <c r="Y42" s="1033"/>
      <c r="Z42" s="1033"/>
      <c r="AA42" s="1033"/>
      <c r="AB42" s="1033"/>
      <c r="AC42" s="1033"/>
      <c r="AD42" s="243"/>
    </row>
    <row r="43" spans="2:30">
      <c r="B43" s="256"/>
      <c r="C43" s="273"/>
      <c r="D43" s="257"/>
      <c r="E43" s="257"/>
      <c r="F43" s="257"/>
      <c r="G43" s="257"/>
      <c r="H43" s="257"/>
      <c r="I43" s="257"/>
      <c r="J43" s="257"/>
      <c r="K43" s="257"/>
      <c r="L43" s="257"/>
      <c r="M43" s="274"/>
      <c r="N43" s="257"/>
      <c r="O43" s="257"/>
      <c r="P43" s="257"/>
      <c r="Q43" s="257"/>
      <c r="R43" s="257"/>
      <c r="S43" s="257"/>
      <c r="T43" s="257"/>
      <c r="U43" s="257"/>
      <c r="V43" s="257"/>
      <c r="W43" s="257"/>
      <c r="X43" s="257"/>
      <c r="Y43" s="257"/>
      <c r="Z43" s="257"/>
      <c r="AA43" s="257"/>
      <c r="AB43" s="257"/>
      <c r="AC43" s="257"/>
      <c r="AD43" s="258"/>
    </row>
    <row r="44" spans="2:30"/>
    <row r="45" spans="2:30"/>
    <row r="46" spans="2:30"/>
    <row r="47" spans="2:30"/>
    <row r="48" spans="2:30"/>
  </sheetData>
  <sheetProtection sheet="1" objects="1" scenarios="1" selectLockedCells="1" selectUnlockedCells="1"/>
  <mergeCells count="161">
    <mergeCell ref="S6:S7"/>
    <mergeCell ref="T6:U7"/>
    <mergeCell ref="V6:V7"/>
    <mergeCell ref="Z6:AC6"/>
    <mergeCell ref="C1:AC1"/>
    <mergeCell ref="C2:R2"/>
    <mergeCell ref="W2:AC2"/>
    <mergeCell ref="C3:AC3"/>
    <mergeCell ref="C4:J4"/>
    <mergeCell ref="K4:M4"/>
    <mergeCell ref="N4:Y4"/>
    <mergeCell ref="Z4:AC4"/>
    <mergeCell ref="Z10:AA11"/>
    <mergeCell ref="AB10:AC11"/>
    <mergeCell ref="F11:G11"/>
    <mergeCell ref="H11:J11"/>
    <mergeCell ref="K11:L11"/>
    <mergeCell ref="Q11:S11"/>
    <mergeCell ref="T11:V11"/>
    <mergeCell ref="W11:Y11"/>
    <mergeCell ref="Z7:AC7"/>
    <mergeCell ref="C9:AC9"/>
    <mergeCell ref="C10:E11"/>
    <mergeCell ref="F10:G10"/>
    <mergeCell ref="H10:J10"/>
    <mergeCell ref="K10:L10"/>
    <mergeCell ref="M10:P11"/>
    <mergeCell ref="Q10:S10"/>
    <mergeCell ref="T10:V10"/>
    <mergeCell ref="W10:Y10"/>
    <mergeCell ref="C5:J7"/>
    <mergeCell ref="K5:M7"/>
    <mergeCell ref="S5:T5"/>
    <mergeCell ref="Z5:AC5"/>
    <mergeCell ref="N6:O7"/>
    <mergeCell ref="R6:R7"/>
    <mergeCell ref="C13:AC13"/>
    <mergeCell ref="C14:AC14"/>
    <mergeCell ref="C15:AC15"/>
    <mergeCell ref="C17:D20"/>
    <mergeCell ref="E17:F20"/>
    <mergeCell ref="G17:I20"/>
    <mergeCell ref="J17:L20"/>
    <mergeCell ref="M17:P17"/>
    <mergeCell ref="Q17:Z17"/>
    <mergeCell ref="AA17:AC17"/>
    <mergeCell ref="M18:AC18"/>
    <mergeCell ref="M19:P20"/>
    <mergeCell ref="Q19:U19"/>
    <mergeCell ref="V19:Z19"/>
    <mergeCell ref="AA19:AC20"/>
    <mergeCell ref="Q20:U20"/>
    <mergeCell ref="V20:Z20"/>
    <mergeCell ref="R21:T21"/>
    <mergeCell ref="W21:Y21"/>
    <mergeCell ref="AA21:AC21"/>
    <mergeCell ref="T23:U23"/>
    <mergeCell ref="V23:X23"/>
    <mergeCell ref="Y23:Z23"/>
    <mergeCell ref="AA23:AB23"/>
    <mergeCell ref="R24:T24"/>
    <mergeCell ref="W24:Y24"/>
    <mergeCell ref="AA24:AC24"/>
    <mergeCell ref="Q22:S22"/>
    <mergeCell ref="T22:U22"/>
    <mergeCell ref="V22:X22"/>
    <mergeCell ref="Y22:Z22"/>
    <mergeCell ref="AA22:AB22"/>
    <mergeCell ref="C21:D23"/>
    <mergeCell ref="E21:F23"/>
    <mergeCell ref="G21:I21"/>
    <mergeCell ref="J21:L21"/>
    <mergeCell ref="M21:N21"/>
    <mergeCell ref="O21:P21"/>
    <mergeCell ref="G22:I22"/>
    <mergeCell ref="J22:L22"/>
    <mergeCell ref="N22:P22"/>
    <mergeCell ref="E24:F24"/>
    <mergeCell ref="G24:I24"/>
    <mergeCell ref="J24:L24"/>
    <mergeCell ref="M24:N24"/>
    <mergeCell ref="O24:P24"/>
    <mergeCell ref="G23:I23"/>
    <mergeCell ref="J23:L23"/>
    <mergeCell ref="N23:P23"/>
    <mergeCell ref="Q23:S23"/>
    <mergeCell ref="O27:P27"/>
    <mergeCell ref="R27:T27"/>
    <mergeCell ref="W27:Y27"/>
    <mergeCell ref="AA27:AC27"/>
    <mergeCell ref="Y25:Z25"/>
    <mergeCell ref="AA25:AB25"/>
    <mergeCell ref="E26:F26"/>
    <mergeCell ref="G26:I26"/>
    <mergeCell ref="J26:L26"/>
    <mergeCell ref="N26:P26"/>
    <mergeCell ref="Q26:S26"/>
    <mergeCell ref="T26:U26"/>
    <mergeCell ref="V26:X26"/>
    <mergeCell ref="Y26:Z26"/>
    <mergeCell ref="AA26:AB26"/>
    <mergeCell ref="E25:F25"/>
    <mergeCell ref="G25:I25"/>
    <mergeCell ref="J25:L25"/>
    <mergeCell ref="N25:P25"/>
    <mergeCell ref="Q25:S25"/>
    <mergeCell ref="T25:U25"/>
    <mergeCell ref="V25:X25"/>
    <mergeCell ref="C24:D26"/>
    <mergeCell ref="V28:X28"/>
    <mergeCell ref="Y28:Z28"/>
    <mergeCell ref="AA28:AB28"/>
    <mergeCell ref="E29:F29"/>
    <mergeCell ref="G29:I29"/>
    <mergeCell ref="J29:L29"/>
    <mergeCell ref="N29:P29"/>
    <mergeCell ref="Q29:S29"/>
    <mergeCell ref="T29:U29"/>
    <mergeCell ref="V29:X29"/>
    <mergeCell ref="E28:F28"/>
    <mergeCell ref="G28:I28"/>
    <mergeCell ref="J28:L28"/>
    <mergeCell ref="N28:P28"/>
    <mergeCell ref="Q28:S28"/>
    <mergeCell ref="T28:U28"/>
    <mergeCell ref="Y29:Z29"/>
    <mergeCell ref="AA29:AB29"/>
    <mergeCell ref="C27:D29"/>
    <mergeCell ref="E27:F27"/>
    <mergeCell ref="G27:I27"/>
    <mergeCell ref="J27:L27"/>
    <mergeCell ref="M27:N27"/>
    <mergeCell ref="C31:AC31"/>
    <mergeCell ref="C32:AC32"/>
    <mergeCell ref="D33:E33"/>
    <mergeCell ref="F33:G33"/>
    <mergeCell ref="H33:J33"/>
    <mergeCell ref="K33:L33"/>
    <mergeCell ref="N33:P33"/>
    <mergeCell ref="Q33:S33"/>
    <mergeCell ref="T33:V33"/>
    <mergeCell ref="W33:Y33"/>
    <mergeCell ref="Z33:AA33"/>
    <mergeCell ref="AB33:AC33"/>
    <mergeCell ref="D34:E34"/>
    <mergeCell ref="F34:G34"/>
    <mergeCell ref="H34:J34"/>
    <mergeCell ref="K34:L34"/>
    <mergeCell ref="N34:P34"/>
    <mergeCell ref="Q34:S34"/>
    <mergeCell ref="C41:AC41"/>
    <mergeCell ref="C42:AC42"/>
    <mergeCell ref="C38:AC38"/>
    <mergeCell ref="H39:J39"/>
    <mergeCell ref="I40:AC40"/>
    <mergeCell ref="T34:V34"/>
    <mergeCell ref="W34:Y34"/>
    <mergeCell ref="Z34:AA34"/>
    <mergeCell ref="AB34:AC34"/>
    <mergeCell ref="C35:AC35"/>
    <mergeCell ref="C36:AC36"/>
  </mergeCells>
  <phoneticPr fontId="7"/>
  <conditionalFormatting sqref="C21:D29">
    <cfRule type="cellIs" dxfId="19" priority="1" operator="equal">
      <formula>0</formula>
    </cfRule>
  </conditionalFormatting>
  <conditionalFormatting sqref="E26">
    <cfRule type="expression" dxfId="18" priority="14">
      <formula>OR(E24=0,E24="　",E24="－",E24="持参")</formula>
    </cfRule>
    <cfRule type="expression" dxfId="17" priority="15">
      <formula>E24&lt;&gt;0</formula>
    </cfRule>
  </conditionalFormatting>
  <conditionalFormatting sqref="E29">
    <cfRule type="expression" dxfId="16" priority="8">
      <formula>OR(E27=0,E27="　",E27="－",E27="持参")</formula>
    </cfRule>
    <cfRule type="expression" dxfId="15" priority="9">
      <formula>E27&lt;&gt;0</formula>
    </cfRule>
  </conditionalFormatting>
  <conditionalFormatting sqref="G23">
    <cfRule type="expression" dxfId="14" priority="18">
      <formula>OR(G21=0,G21="　",G21="－",G21="持参")</formula>
    </cfRule>
    <cfRule type="expression" dxfId="13" priority="19">
      <formula>G21&lt;&gt;0</formula>
    </cfRule>
  </conditionalFormatting>
  <conditionalFormatting sqref="G26">
    <cfRule type="expression" dxfId="12" priority="12">
      <formula>OR(G24=0,G24="　",G24="－",G24="持参")</formula>
    </cfRule>
    <cfRule type="expression" dxfId="11" priority="13">
      <formula>G24&lt;&gt;0</formula>
    </cfRule>
  </conditionalFormatting>
  <conditionalFormatting sqref="G29">
    <cfRule type="expression" dxfId="10" priority="6">
      <formula>OR(G27=0,G27="　",G27="－",G27="持参")</formula>
    </cfRule>
    <cfRule type="expression" dxfId="9" priority="7">
      <formula>G27&lt;&gt;0</formula>
    </cfRule>
  </conditionalFormatting>
  <conditionalFormatting sqref="J23">
    <cfRule type="expression" dxfId="7" priority="16">
      <formula>OR(J21=0,J21="　",J21="－",J21="持参")</formula>
    </cfRule>
    <cfRule type="expression" dxfId="6" priority="17">
      <formula>J21&lt;&gt;0</formula>
    </cfRule>
  </conditionalFormatting>
  <conditionalFormatting sqref="J26">
    <cfRule type="expression" dxfId="5" priority="10">
      <formula>OR(J24=0,J24="　",J24="－",J24="持参")</formula>
    </cfRule>
    <cfRule type="expression" dxfId="4" priority="11">
      <formula>J24&lt;&gt;0</formula>
    </cfRule>
  </conditionalFormatting>
  <conditionalFormatting sqref="J29">
    <cfRule type="expression" dxfId="3" priority="4">
      <formula>OR(J27=0,J27="　",J27="－",J27="持参")</formula>
    </cfRule>
    <cfRule type="expression" dxfId="2" priority="5">
      <formula>J27&lt;&gt;0</formula>
    </cfRule>
  </conditionalFormatting>
  <conditionalFormatting sqref="R5 Y5">
    <cfRule type="containsBlanks" dxfId="1" priority="20">
      <formula>LEN(TRIM(R5))=0</formula>
    </cfRule>
  </conditionalFormatting>
  <dataValidations count="5">
    <dataValidation type="list" allowBlank="1" showInputMessage="1" showErrorMessage="1" sqref="M22 M25 M28" xr:uid="{B808CAC7-5529-4D07-A323-455AD70375CB}">
      <formula1>"　,冷 1,冷 2,冷 3,冷 4,冷 5,冷 6,冷 7,冷 8,冷 9,冷 10"</formula1>
    </dataValidation>
    <dataValidation type="list" allowBlank="1" showInputMessage="1" showErrorMessage="1" sqref="M23 M26 M29" xr:uid="{A5F6862E-6912-415E-AF02-B4B06FFF57C4}">
      <formula1>"　,温 1,温 2,温 3,温 4,温 5,温 6,温 7,温 8,温 9,温 10"</formula1>
    </dataValidation>
    <dataValidation type="list" allowBlank="1" showInputMessage="1" showErrorMessage="1" sqref="R21:T21 R24:T24 R27:T27" xr:uid="{C5B1707A-0465-4859-AFB4-D593DFC2C856}">
      <formula1>"　,お茶,ジュース,パック牛乳"</formula1>
    </dataValidation>
    <dataValidation type="list" allowBlank="1" showInputMessage="1" showErrorMessage="1" sqref="M30" xr:uid="{C9FA91B9-2253-4F2C-91B5-97359593E52D}">
      <formula1>"　,温 1,温 2,温 3,温 4,温 5,温 6,温 7"</formula1>
    </dataValidation>
    <dataValidation type="list" allowBlank="1" showInputMessage="1" showErrorMessage="1" sqref="W21:Y21 W24:Y24 W27:Y27" xr:uid="{E170B89C-AC99-4872-AFD4-B8DB4C6B66B6}">
      <formula1>"　,スポーツ系,お茶,ジュース"</formula1>
    </dataValidation>
  </dataValidations>
  <printOptions horizontalCentered="1" verticalCentered="1"/>
  <pageMargins left="0.23622047244094491" right="0.23622047244094491" top="0.15748031496062992" bottom="0.15748031496062992"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8</xdr:col>
                    <xdr:colOff>304800</xdr:colOff>
                    <xdr:row>38</xdr:row>
                    <xdr:rowOff>47625</xdr:rowOff>
                  </from>
                  <to>
                    <xdr:col>10</xdr:col>
                    <xdr:colOff>28575</xdr:colOff>
                    <xdr:row>38</xdr:row>
                    <xdr:rowOff>285750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12</xdr:col>
                    <xdr:colOff>514350</xdr:colOff>
                    <xdr:row>38</xdr:row>
                    <xdr:rowOff>47625</xdr:rowOff>
                  </from>
                  <to>
                    <xdr:col>13</xdr:col>
                    <xdr:colOff>28575</xdr:colOff>
                    <xdr:row>38</xdr:row>
                    <xdr:rowOff>285750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00E8588A-16D6-41A6-9668-1AE276E1FEFA}">
            <xm:f>OR('Sheet2(例'!$AD$18=TRUE,'Sheet2(例'!$AE$18=TRUE)</xm:f>
            <x14:dxf>
              <fill>
                <patternFill patternType="none">
                  <bgColor auto="1"/>
                </patternFill>
              </fill>
            </x14:dxf>
          </x14:cfRule>
          <xm:sqref>H39:R39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193DD-E0C8-470B-9E2F-9A0DADC45B37}">
  <sheetPr codeName="Sheet15">
    <tabColor theme="0" tint="-0.14999847407452621"/>
    <pageSetUpPr fitToPage="1"/>
  </sheetPr>
  <dimension ref="A1:Y28"/>
  <sheetViews>
    <sheetView showGridLines="0" zoomScale="85" zoomScaleNormal="85" zoomScaleSheetLayoutView="100" workbookViewId="0"/>
  </sheetViews>
  <sheetFormatPr defaultColWidth="0" defaultRowHeight="18.75" zeroHeight="1"/>
  <cols>
    <col min="1" max="1" width="1.125" customWidth="1"/>
    <col min="2" max="2" width="2" customWidth="1"/>
    <col min="3" max="3" width="6.125" customWidth="1"/>
    <col min="4" max="4" width="11.25" customWidth="1"/>
    <col min="5" max="5" width="24.625" customWidth="1"/>
    <col min="6" max="6" width="7.375" customWidth="1"/>
    <col min="7" max="7" width="7.625" customWidth="1"/>
    <col min="8" max="8" width="25.25" customWidth="1"/>
    <col min="9" max="9" width="2.375" customWidth="1"/>
    <col min="10" max="10" width="5.5" customWidth="1"/>
    <col min="11" max="11" width="9.5" customWidth="1"/>
    <col min="12" max="19" width="4.125" customWidth="1"/>
    <col min="20" max="20" width="4.75" customWidth="1"/>
    <col min="21" max="21" width="3.875" customWidth="1"/>
    <col min="22" max="22" width="8" customWidth="1"/>
    <col min="23" max="23" width="2" customWidth="1"/>
    <col min="24" max="24" width="9" customWidth="1"/>
    <col min="25" max="25" width="10.625" hidden="1" customWidth="1"/>
    <col min="26" max="16384" width="9" hidden="1"/>
  </cols>
  <sheetData>
    <row r="1" spans="2:25" s="131" customFormat="1" ht="33.75" customHeight="1">
      <c r="C1" s="773" t="s">
        <v>407</v>
      </c>
      <c r="D1" s="773"/>
      <c r="E1" s="773"/>
      <c r="F1" s="773"/>
      <c r="G1" s="773"/>
      <c r="H1" s="773"/>
      <c r="I1" s="773"/>
      <c r="J1" s="773"/>
      <c r="K1" s="773"/>
      <c r="L1" s="773"/>
      <c r="M1" s="773"/>
      <c r="N1" s="773"/>
      <c r="O1" s="773"/>
      <c r="P1" s="773"/>
      <c r="Q1" s="773"/>
      <c r="R1" s="773"/>
      <c r="S1" s="773"/>
      <c r="T1" s="773"/>
      <c r="U1" s="773"/>
      <c r="V1" s="773"/>
    </row>
    <row r="2" spans="2:25" s="131" customFormat="1" ht="25.5" customHeight="1">
      <c r="B2" s="275"/>
      <c r="C2" s="276" t="s">
        <v>376</v>
      </c>
      <c r="D2" s="276"/>
      <c r="E2" s="277"/>
      <c r="F2" s="277"/>
      <c r="G2" s="277"/>
      <c r="H2" s="277"/>
      <c r="I2" s="277"/>
      <c r="J2" s="277"/>
      <c r="K2" s="277"/>
      <c r="L2" s="277"/>
      <c r="M2" s="277"/>
      <c r="N2" s="277"/>
      <c r="O2" s="277"/>
      <c r="P2" s="1079" t="s">
        <v>382</v>
      </c>
      <c r="Q2" s="1079"/>
      <c r="R2" s="1079"/>
      <c r="S2" s="1079"/>
      <c r="T2" s="1079"/>
      <c r="U2" s="1079"/>
      <c r="V2" s="1079"/>
      <c r="W2" s="278"/>
      <c r="Y2" s="132"/>
    </row>
    <row r="3" spans="2:25" s="131" customFormat="1" ht="47.25" customHeight="1">
      <c r="B3" s="279"/>
      <c r="C3" s="774" t="s">
        <v>235</v>
      </c>
      <c r="D3" s="774"/>
      <c r="E3" s="774"/>
      <c r="F3" s="774"/>
      <c r="G3" s="774"/>
      <c r="H3" s="774"/>
      <c r="I3" s="774"/>
      <c r="J3" s="774"/>
      <c r="K3" s="774"/>
      <c r="L3" s="774"/>
      <c r="M3" s="774"/>
      <c r="N3" s="774"/>
      <c r="O3" s="774"/>
      <c r="P3" s="774"/>
      <c r="Q3" s="774"/>
      <c r="R3" s="774"/>
      <c r="S3" s="774"/>
      <c r="T3" s="774"/>
      <c r="U3" s="774"/>
      <c r="V3" s="774"/>
      <c r="W3" s="280"/>
    </row>
    <row r="4" spans="2:25" s="131" customFormat="1" ht="33" customHeight="1">
      <c r="B4" s="279"/>
      <c r="D4" s="775" t="s">
        <v>236</v>
      </c>
      <c r="E4" s="775"/>
      <c r="F4" s="133" t="s">
        <v>237</v>
      </c>
      <c r="G4" s="776" t="str">
        <f>'様式1(例'!AA19</f>
        <v>〇〇地区小学校連合</v>
      </c>
      <c r="H4" s="776"/>
      <c r="I4" s="134" t="s">
        <v>238</v>
      </c>
      <c r="J4" s="777" t="s">
        <v>239</v>
      </c>
      <c r="K4" s="777"/>
      <c r="L4" s="117">
        <f>'様式1(例'!N26</f>
        <v>5</v>
      </c>
      <c r="M4" s="135" t="s">
        <v>240</v>
      </c>
      <c r="N4" s="117">
        <f>'様式1(例'!Q26</f>
        <v>20</v>
      </c>
      <c r="O4" s="136" t="s">
        <v>241</v>
      </c>
      <c r="P4" s="136" t="s">
        <v>242</v>
      </c>
      <c r="Q4" s="117">
        <f>'様式1(例'!AC26</f>
        <v>5</v>
      </c>
      <c r="R4" s="135" t="s">
        <v>240</v>
      </c>
      <c r="S4" s="117">
        <f>'様式1(例'!AF26</f>
        <v>22</v>
      </c>
      <c r="T4" s="136" t="s">
        <v>241</v>
      </c>
      <c r="U4" s="137" t="s">
        <v>238</v>
      </c>
      <c r="V4" s="134"/>
      <c r="W4" s="280"/>
    </row>
    <row r="5" spans="2:25" s="131" customFormat="1" ht="30" customHeight="1">
      <c r="B5" s="279"/>
      <c r="C5" s="195" t="s">
        <v>243</v>
      </c>
      <c r="D5" s="195" t="s">
        <v>244</v>
      </c>
      <c r="E5" s="196" t="s">
        <v>245</v>
      </c>
      <c r="F5" s="197" t="s">
        <v>246</v>
      </c>
      <c r="G5" s="794" t="s">
        <v>247</v>
      </c>
      <c r="H5" s="795"/>
      <c r="I5" s="796" t="s">
        <v>248</v>
      </c>
      <c r="J5" s="797"/>
      <c r="K5" s="779" t="s">
        <v>329</v>
      </c>
      <c r="L5" s="780"/>
      <c r="M5" s="780"/>
      <c r="N5" s="780"/>
      <c r="O5" s="780"/>
      <c r="P5" s="780"/>
      <c r="Q5" s="780"/>
      <c r="R5" s="781"/>
      <c r="S5" s="782" t="s">
        <v>249</v>
      </c>
      <c r="T5" s="782"/>
      <c r="U5" s="782"/>
      <c r="V5" s="783"/>
      <c r="W5" s="280"/>
    </row>
    <row r="6" spans="2:25" s="131" customFormat="1" ht="48" customHeight="1">
      <c r="B6" s="279"/>
      <c r="C6" s="138">
        <v>1</v>
      </c>
      <c r="D6" s="281" t="s">
        <v>356</v>
      </c>
      <c r="E6" s="282" t="s">
        <v>356</v>
      </c>
      <c r="F6" s="283" t="s">
        <v>264</v>
      </c>
      <c r="G6" s="1075" t="s">
        <v>357</v>
      </c>
      <c r="H6" s="1076"/>
      <c r="I6" s="1077" t="s">
        <v>264</v>
      </c>
      <c r="J6" s="1078"/>
      <c r="K6" s="788" t="s">
        <v>250</v>
      </c>
      <c r="L6" s="789"/>
      <c r="M6" s="789"/>
      <c r="N6" s="789"/>
      <c r="O6" s="789"/>
      <c r="P6" s="789"/>
      <c r="Q6" s="789"/>
      <c r="R6" s="790"/>
      <c r="S6" s="791"/>
      <c r="T6" s="792"/>
      <c r="U6" s="792"/>
      <c r="V6" s="793"/>
      <c r="W6" s="280"/>
    </row>
    <row r="7" spans="2:25" s="131" customFormat="1" ht="48" customHeight="1">
      <c r="B7" s="279"/>
      <c r="C7" s="138">
        <v>2</v>
      </c>
      <c r="D7" s="1073" t="s">
        <v>230</v>
      </c>
      <c r="E7" s="282" t="s">
        <v>358</v>
      </c>
      <c r="F7" s="283" t="s">
        <v>231</v>
      </c>
      <c r="G7" s="1075" t="s">
        <v>360</v>
      </c>
      <c r="H7" s="1076"/>
      <c r="I7" s="1077" t="s">
        <v>231</v>
      </c>
      <c r="J7" s="1078"/>
      <c r="K7" s="788" t="s">
        <v>250</v>
      </c>
      <c r="L7" s="789"/>
      <c r="M7" s="789"/>
      <c r="N7" s="789"/>
      <c r="O7" s="789"/>
      <c r="P7" s="789"/>
      <c r="Q7" s="789"/>
      <c r="R7" s="790"/>
      <c r="S7" s="791"/>
      <c r="T7" s="792"/>
      <c r="U7" s="792"/>
      <c r="V7" s="793"/>
      <c r="W7" s="280"/>
    </row>
    <row r="8" spans="2:25" s="131" customFormat="1" ht="48" customHeight="1">
      <c r="B8" s="279"/>
      <c r="C8" s="138">
        <v>3</v>
      </c>
      <c r="D8" s="1074"/>
      <c r="E8" s="282" t="s">
        <v>359</v>
      </c>
      <c r="F8" s="283" t="s">
        <v>264</v>
      </c>
      <c r="G8" s="1075" t="s">
        <v>361</v>
      </c>
      <c r="H8" s="1076"/>
      <c r="I8" s="1077" t="s">
        <v>264</v>
      </c>
      <c r="J8" s="1078"/>
      <c r="K8" s="788" t="s">
        <v>250</v>
      </c>
      <c r="L8" s="789"/>
      <c r="M8" s="789"/>
      <c r="N8" s="789"/>
      <c r="O8" s="789"/>
      <c r="P8" s="789"/>
      <c r="Q8" s="789"/>
      <c r="R8" s="789"/>
      <c r="S8" s="791"/>
      <c r="T8" s="792"/>
      <c r="U8" s="792"/>
      <c r="V8" s="793"/>
      <c r="W8" s="280"/>
    </row>
    <row r="9" spans="2:25" s="131" customFormat="1" ht="48" customHeight="1">
      <c r="B9" s="279"/>
      <c r="C9" s="138">
        <v>4</v>
      </c>
      <c r="D9" s="281" t="s">
        <v>362</v>
      </c>
      <c r="E9" s="282" t="s">
        <v>363</v>
      </c>
      <c r="F9" s="283" t="s">
        <v>231</v>
      </c>
      <c r="G9" s="1075" t="s">
        <v>364</v>
      </c>
      <c r="H9" s="1076"/>
      <c r="I9" s="1077" t="s">
        <v>232</v>
      </c>
      <c r="J9" s="1078"/>
      <c r="K9" s="788" t="s">
        <v>250</v>
      </c>
      <c r="L9" s="789"/>
      <c r="M9" s="789"/>
      <c r="N9" s="789"/>
      <c r="O9" s="789"/>
      <c r="P9" s="789"/>
      <c r="Q9" s="789"/>
      <c r="R9" s="790"/>
      <c r="S9" s="791"/>
      <c r="T9" s="792"/>
      <c r="U9" s="792"/>
      <c r="V9" s="793"/>
      <c r="W9" s="280"/>
    </row>
    <row r="10" spans="2:25" s="131" customFormat="1" ht="48" customHeight="1">
      <c r="B10" s="279"/>
      <c r="C10" s="138">
        <v>5</v>
      </c>
      <c r="D10" s="1073" t="s">
        <v>233</v>
      </c>
      <c r="E10" s="282" t="s">
        <v>365</v>
      </c>
      <c r="F10" s="283" t="s">
        <v>232</v>
      </c>
      <c r="G10" s="1075" t="s">
        <v>367</v>
      </c>
      <c r="H10" s="1076"/>
      <c r="I10" s="1077" t="s">
        <v>264</v>
      </c>
      <c r="J10" s="1078"/>
      <c r="K10" s="788" t="s">
        <v>250</v>
      </c>
      <c r="L10" s="789"/>
      <c r="M10" s="789"/>
      <c r="N10" s="789"/>
      <c r="O10" s="789"/>
      <c r="P10" s="789"/>
      <c r="Q10" s="789"/>
      <c r="R10" s="790"/>
      <c r="S10" s="791"/>
      <c r="T10" s="792"/>
      <c r="U10" s="792"/>
      <c r="V10" s="793"/>
      <c r="W10" s="280"/>
    </row>
    <row r="11" spans="2:25" s="131" customFormat="1" ht="48" customHeight="1">
      <c r="B11" s="279"/>
      <c r="C11" s="138">
        <v>6</v>
      </c>
      <c r="D11" s="1074"/>
      <c r="E11" s="282" t="s">
        <v>366</v>
      </c>
      <c r="F11" s="283" t="s">
        <v>231</v>
      </c>
      <c r="G11" s="1075" t="s">
        <v>368</v>
      </c>
      <c r="H11" s="1076"/>
      <c r="I11" s="1077" t="s">
        <v>231</v>
      </c>
      <c r="J11" s="1078"/>
      <c r="K11" s="788" t="s">
        <v>250</v>
      </c>
      <c r="L11" s="789"/>
      <c r="M11" s="789"/>
      <c r="N11" s="789"/>
      <c r="O11" s="789"/>
      <c r="P11" s="789"/>
      <c r="Q11" s="789"/>
      <c r="R11" s="790"/>
      <c r="S11" s="139"/>
      <c r="T11" s="792"/>
      <c r="U11" s="792"/>
      <c r="V11" s="793"/>
      <c r="W11" s="280"/>
    </row>
    <row r="12" spans="2:25" s="131" customFormat="1" ht="15" customHeight="1">
      <c r="B12" s="279"/>
      <c r="W12" s="280"/>
    </row>
    <row r="13" spans="2:25" s="131" customFormat="1" ht="30.75" customHeight="1">
      <c r="B13" s="279"/>
      <c r="C13" s="798" t="s">
        <v>251</v>
      </c>
      <c r="D13" s="798"/>
      <c r="E13" s="798"/>
      <c r="F13" s="798"/>
      <c r="G13" s="798"/>
      <c r="H13" s="798"/>
      <c r="I13" s="798"/>
      <c r="J13" s="798"/>
      <c r="K13" s="798"/>
      <c r="L13" s="798"/>
      <c r="M13" s="798"/>
      <c r="N13" s="798"/>
      <c r="O13" s="798"/>
      <c r="P13" s="798"/>
      <c r="Q13" s="798"/>
      <c r="R13" s="798"/>
      <c r="S13" s="798"/>
      <c r="T13" s="798"/>
      <c r="U13" s="798"/>
      <c r="V13" s="798"/>
      <c r="W13" s="280"/>
    </row>
    <row r="14" spans="2:25" s="131" customFormat="1" ht="50.25" customHeight="1">
      <c r="B14" s="279"/>
      <c r="C14" s="798" t="s">
        <v>252</v>
      </c>
      <c r="D14" s="798"/>
      <c r="E14" s="798"/>
      <c r="F14" s="798"/>
      <c r="G14" s="798"/>
      <c r="H14" s="798"/>
      <c r="I14" s="798"/>
      <c r="J14" s="798"/>
      <c r="K14" s="798"/>
      <c r="L14" s="798"/>
      <c r="M14" s="798"/>
      <c r="N14" s="798"/>
      <c r="O14" s="798"/>
      <c r="P14" s="798"/>
      <c r="Q14" s="798"/>
      <c r="R14" s="798"/>
      <c r="S14" s="798"/>
      <c r="T14" s="798"/>
      <c r="U14" s="798"/>
      <c r="V14" s="798"/>
      <c r="W14" s="284"/>
    </row>
    <row r="15" spans="2:25" s="131" customFormat="1" ht="30.75" customHeight="1">
      <c r="B15" s="279"/>
      <c r="C15" s="798" t="s">
        <v>253</v>
      </c>
      <c r="D15" s="798"/>
      <c r="E15" s="798"/>
      <c r="F15" s="798"/>
      <c r="G15" s="798"/>
      <c r="H15" s="798"/>
      <c r="I15" s="798"/>
      <c r="J15" s="798"/>
      <c r="K15" s="798"/>
      <c r="L15" s="798"/>
      <c r="M15" s="798"/>
      <c r="N15" s="798"/>
      <c r="O15" s="798"/>
      <c r="P15" s="798"/>
      <c r="Q15" s="798"/>
      <c r="R15" s="798"/>
      <c r="S15" s="798"/>
      <c r="T15" s="798"/>
      <c r="U15" s="798"/>
      <c r="V15" s="798"/>
      <c r="W15" s="280"/>
    </row>
    <row r="16" spans="2:25" s="131" customFormat="1" ht="6" customHeight="1">
      <c r="B16" s="279"/>
      <c r="E16" s="141"/>
      <c r="W16" s="280"/>
    </row>
    <row r="17" spans="2:23" s="131" customFormat="1" ht="23.25" customHeight="1">
      <c r="B17" s="279"/>
      <c r="D17" s="142" t="s">
        <v>254</v>
      </c>
      <c r="E17" s="143"/>
      <c r="F17" s="144"/>
      <c r="G17" s="144"/>
      <c r="H17" s="145"/>
      <c r="I17" s="146"/>
      <c r="J17" s="146"/>
      <c r="K17" s="146"/>
      <c r="L17" s="146"/>
      <c r="M17" s="146"/>
      <c r="N17" s="146"/>
      <c r="O17" s="146"/>
      <c r="P17" s="146"/>
      <c r="Q17" s="146"/>
      <c r="R17" s="146"/>
      <c r="S17" s="146"/>
      <c r="T17" s="146"/>
      <c r="U17" s="146"/>
      <c r="W17" s="280"/>
    </row>
    <row r="18" spans="2:23" s="131" customFormat="1" ht="18" customHeight="1">
      <c r="B18" s="279"/>
      <c r="D18" s="147" t="s">
        <v>255</v>
      </c>
      <c r="E18" s="143"/>
      <c r="F18" s="143"/>
      <c r="G18" s="143"/>
      <c r="H18" s="143"/>
      <c r="I18" s="148"/>
      <c r="J18" s="146"/>
      <c r="K18" s="146"/>
      <c r="L18" s="146"/>
      <c r="M18" s="146"/>
      <c r="N18" s="146"/>
      <c r="O18" s="146"/>
      <c r="P18" s="146"/>
      <c r="Q18" s="146"/>
      <c r="R18" s="146"/>
      <c r="S18" s="146"/>
      <c r="T18" s="146"/>
      <c r="U18" s="146"/>
      <c r="W18" s="280"/>
    </row>
    <row r="19" spans="2:23" s="131" customFormat="1" ht="18" customHeight="1">
      <c r="B19" s="279"/>
      <c r="D19" s="147" t="s">
        <v>256</v>
      </c>
      <c r="E19" s="143"/>
      <c r="F19" s="143"/>
      <c r="G19" s="143"/>
      <c r="H19" s="149"/>
      <c r="I19" s="146"/>
      <c r="J19" s="146"/>
      <c r="K19" s="146"/>
      <c r="L19" s="146"/>
      <c r="M19" s="146"/>
      <c r="N19" s="146"/>
      <c r="O19" s="146"/>
      <c r="P19" s="146"/>
      <c r="Q19" s="146"/>
      <c r="R19" s="146"/>
      <c r="S19" s="146"/>
      <c r="T19" s="146"/>
      <c r="U19" s="146"/>
      <c r="W19" s="280"/>
    </row>
    <row r="20" spans="2:23" s="131" customFormat="1" ht="18" customHeight="1">
      <c r="B20" s="279"/>
      <c r="D20" s="147" t="s">
        <v>257</v>
      </c>
      <c r="E20" s="143"/>
      <c r="F20" s="143"/>
      <c r="G20" s="143"/>
      <c r="H20" s="143"/>
      <c r="I20" s="148"/>
      <c r="J20" s="146"/>
      <c r="K20" s="146"/>
      <c r="L20" s="146"/>
      <c r="M20" s="146"/>
      <c r="N20" s="146"/>
      <c r="O20" s="146"/>
      <c r="P20" s="146"/>
      <c r="Q20" s="146"/>
      <c r="R20" s="146"/>
      <c r="S20" s="146"/>
      <c r="T20" s="146"/>
      <c r="U20" s="146"/>
      <c r="W20" s="280"/>
    </row>
    <row r="21" spans="2:23" s="131" customFormat="1" ht="18" customHeight="1">
      <c r="B21" s="279"/>
      <c r="D21" s="147" t="s">
        <v>258</v>
      </c>
      <c r="E21" s="143"/>
      <c r="F21" s="143"/>
      <c r="G21" s="143"/>
      <c r="H21" s="149"/>
      <c r="I21" s="146"/>
      <c r="J21" s="146"/>
      <c r="K21" s="146"/>
      <c r="L21" s="146"/>
      <c r="M21" s="146"/>
      <c r="N21" s="146"/>
      <c r="O21" s="146"/>
      <c r="P21" s="146"/>
      <c r="Q21" s="146"/>
      <c r="R21" s="146"/>
      <c r="S21" s="146"/>
      <c r="T21" s="146"/>
      <c r="U21" s="146"/>
      <c r="W21" s="280"/>
    </row>
    <row r="22" spans="2:23" s="131" customFormat="1" ht="6" customHeight="1">
      <c r="B22" s="279"/>
      <c r="D22" s="150"/>
      <c r="E22" s="143"/>
      <c r="F22" s="151"/>
      <c r="G22" s="151"/>
      <c r="H22" s="152"/>
      <c r="I22" s="146"/>
      <c r="J22" s="146"/>
      <c r="K22" s="146"/>
      <c r="L22" s="146"/>
      <c r="M22" s="146"/>
      <c r="N22" s="146"/>
      <c r="O22" s="146"/>
      <c r="P22" s="146"/>
      <c r="Q22" s="146"/>
      <c r="R22" s="146"/>
      <c r="S22" s="146"/>
      <c r="T22" s="146"/>
      <c r="U22" s="146"/>
      <c r="W22" s="280"/>
    </row>
    <row r="23" spans="2:23" s="131" customFormat="1" ht="11.25" customHeight="1">
      <c r="B23" s="279"/>
      <c r="D23" s="153"/>
      <c r="E23" s="153"/>
      <c r="F23" s="146"/>
      <c r="G23" s="146"/>
      <c r="H23" s="146"/>
      <c r="I23" s="146"/>
      <c r="J23" s="146"/>
      <c r="K23" s="146"/>
      <c r="L23" s="146"/>
      <c r="M23" s="146"/>
      <c r="N23" s="146"/>
      <c r="O23" s="146"/>
      <c r="P23" s="146"/>
      <c r="Q23" s="146"/>
      <c r="R23" s="146"/>
      <c r="S23" s="146"/>
      <c r="T23" s="146"/>
      <c r="U23" s="146"/>
      <c r="W23" s="280"/>
    </row>
    <row r="24" spans="2:23" s="131" customFormat="1" ht="18" customHeight="1">
      <c r="B24" s="279"/>
      <c r="C24" s="799" t="s">
        <v>259</v>
      </c>
      <c r="D24" s="799"/>
      <c r="E24" s="799"/>
      <c r="F24" s="799"/>
      <c r="G24" s="799"/>
      <c r="H24" s="799"/>
      <c r="I24" s="799"/>
      <c r="J24" s="799"/>
      <c r="K24" s="799"/>
      <c r="L24" s="799"/>
      <c r="M24" s="799"/>
      <c r="N24" s="799"/>
      <c r="O24" s="799"/>
      <c r="P24" s="799"/>
      <c r="Q24" s="799"/>
      <c r="R24" s="799"/>
      <c r="S24" s="799"/>
      <c r="T24" s="799"/>
      <c r="U24" s="799"/>
      <c r="V24" s="799"/>
      <c r="W24" s="280"/>
    </row>
    <row r="25" spans="2:23" s="131" customFormat="1" ht="18" customHeight="1">
      <c r="B25" s="279"/>
      <c r="C25" s="799" t="s">
        <v>260</v>
      </c>
      <c r="D25" s="799"/>
      <c r="E25" s="799"/>
      <c r="F25" s="799"/>
      <c r="G25" s="799"/>
      <c r="H25" s="799"/>
      <c r="I25" s="799"/>
      <c r="J25" s="799"/>
      <c r="K25" s="799"/>
      <c r="L25" s="799"/>
      <c r="M25" s="799"/>
      <c r="N25" s="799"/>
      <c r="O25" s="799"/>
      <c r="P25" s="799"/>
      <c r="Q25" s="799"/>
      <c r="R25" s="799"/>
      <c r="S25" s="799"/>
      <c r="T25" s="799"/>
      <c r="U25" s="799"/>
      <c r="V25" s="799"/>
      <c r="W25" s="280"/>
    </row>
    <row r="26" spans="2:23" s="131" customFormat="1" ht="18" customHeight="1">
      <c r="B26" s="279"/>
      <c r="C26" s="799" t="s">
        <v>261</v>
      </c>
      <c r="D26" s="799"/>
      <c r="E26" s="799"/>
      <c r="F26" s="799"/>
      <c r="G26" s="799"/>
      <c r="H26" s="799"/>
      <c r="I26" s="799"/>
      <c r="J26" s="799"/>
      <c r="K26" s="799"/>
      <c r="L26" s="799"/>
      <c r="M26" s="799"/>
      <c r="N26" s="799"/>
      <c r="O26" s="799"/>
      <c r="P26" s="799"/>
      <c r="Q26" s="799"/>
      <c r="R26" s="799"/>
      <c r="S26" s="799"/>
      <c r="T26" s="799"/>
      <c r="U26" s="799"/>
      <c r="V26" s="799"/>
      <c r="W26" s="280"/>
    </row>
    <row r="27" spans="2:23">
      <c r="B27" s="256"/>
      <c r="C27" s="257"/>
      <c r="D27" s="257"/>
      <c r="E27" s="257"/>
      <c r="F27" s="257"/>
      <c r="G27" s="257"/>
      <c r="H27" s="257"/>
      <c r="I27" s="257"/>
      <c r="J27" s="257"/>
      <c r="K27" s="257"/>
      <c r="L27" s="257"/>
      <c r="M27" s="257"/>
      <c r="N27" s="257"/>
      <c r="O27" s="257"/>
      <c r="P27" s="257"/>
      <c r="Q27" s="257"/>
      <c r="R27" s="257"/>
      <c r="S27" s="257"/>
      <c r="T27" s="257"/>
      <c r="U27" s="257"/>
      <c r="V27" s="257"/>
      <c r="W27" s="258"/>
    </row>
    <row r="28" spans="2:23"/>
  </sheetData>
  <sheetProtection sheet="1" objects="1" scenarios="1" selectLockedCells="1" selectUnlockedCells="1"/>
  <mergeCells count="42">
    <mergeCell ref="C1:V1"/>
    <mergeCell ref="P2:V2"/>
    <mergeCell ref="C3:V3"/>
    <mergeCell ref="D4:E4"/>
    <mergeCell ref="G4:H4"/>
    <mergeCell ref="J4:K4"/>
    <mergeCell ref="G5:H5"/>
    <mergeCell ref="I5:J5"/>
    <mergeCell ref="K5:R5"/>
    <mergeCell ref="S5:V5"/>
    <mergeCell ref="G6:H6"/>
    <mergeCell ref="I6:J6"/>
    <mergeCell ref="K6:R6"/>
    <mergeCell ref="S6:V6"/>
    <mergeCell ref="G10:H10"/>
    <mergeCell ref="I10:J10"/>
    <mergeCell ref="K10:R10"/>
    <mergeCell ref="S10:V10"/>
    <mergeCell ref="G7:H7"/>
    <mergeCell ref="I7:J7"/>
    <mergeCell ref="K7:R7"/>
    <mergeCell ref="S7:V7"/>
    <mergeCell ref="G8:H8"/>
    <mergeCell ref="I8:J8"/>
    <mergeCell ref="K8:R8"/>
    <mergeCell ref="S8:V8"/>
    <mergeCell ref="C15:V15"/>
    <mergeCell ref="C24:V24"/>
    <mergeCell ref="C25:V25"/>
    <mergeCell ref="C26:V26"/>
    <mergeCell ref="D7:D8"/>
    <mergeCell ref="D10:D11"/>
    <mergeCell ref="G11:H11"/>
    <mergeCell ref="I11:J11"/>
    <mergeCell ref="K11:R11"/>
    <mergeCell ref="T11:V11"/>
    <mergeCell ref="C13:V13"/>
    <mergeCell ref="C14:V14"/>
    <mergeCell ref="G9:H9"/>
    <mergeCell ref="I9:J9"/>
    <mergeCell ref="K9:R9"/>
    <mergeCell ref="S9:V9"/>
  </mergeCells>
  <phoneticPr fontId="7"/>
  <conditionalFormatting sqref="E6:F11 I6:I11">
    <cfRule type="containsText" dxfId="0" priority="1" operator="containsText" text="×">
      <formula>NOT(ISERROR(SEARCH("×",E6)))</formula>
    </cfRule>
  </conditionalFormatting>
  <dataValidations count="1">
    <dataValidation type="list" allowBlank="1" showInputMessage="1" showErrorMessage="1" sqref="F6:F11 I6:J11" xr:uid="{16D384BF-A26A-4C37-8E3C-B2C5190F9989}">
      <formula1>"○,△,×"</formula1>
    </dataValidation>
  </dataValidations>
  <printOptions horizontalCentered="1"/>
  <pageMargins left="3.937007874015748E-2" right="3.937007874015748E-2" top="0.55118110236220474" bottom="0.35433070866141736" header="0.11811023622047245" footer="0.11811023622047245"/>
  <pageSetup paperSize="9" scale="7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A4959-6673-46BE-AB15-9F3415CA8DC5}">
  <sheetPr codeName="Sheet16">
    <tabColor theme="0" tint="-0.14999847407452621"/>
    <pageSetUpPr fitToPage="1"/>
  </sheetPr>
  <dimension ref="A1:AO77"/>
  <sheetViews>
    <sheetView showGridLines="0" zoomScale="85" zoomScaleNormal="85" zoomScaleSheetLayoutView="100" workbookViewId="0"/>
  </sheetViews>
  <sheetFormatPr defaultColWidth="0" defaultRowHeight="13.5" customHeight="1" zeroHeight="1"/>
  <cols>
    <col min="1" max="1" width="1.125" customWidth="1"/>
    <col min="2" max="2" width="1.625" customWidth="1"/>
    <col min="3" max="3" width="3" style="65" customWidth="1"/>
    <col min="4" max="41" width="3" customWidth="1"/>
    <col min="42" max="16384" width="3" hidden="1"/>
  </cols>
  <sheetData>
    <row r="1" spans="2:29" ht="7.5" customHeight="1">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row>
    <row r="2" spans="2:29" ht="6.75" customHeight="1">
      <c r="B2" s="233"/>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35"/>
    </row>
    <row r="3" spans="2:29" ht="18" customHeight="1">
      <c r="B3" s="236"/>
      <c r="C3" s="129" t="s">
        <v>377</v>
      </c>
      <c r="D3" s="129"/>
      <c r="E3" s="129"/>
      <c r="F3" s="129"/>
      <c r="G3" s="129"/>
      <c r="AB3" s="200" t="s">
        <v>382</v>
      </c>
      <c r="AC3" s="243"/>
    </row>
    <row r="4" spans="2:29" ht="18" customHeight="1">
      <c r="B4" s="236"/>
      <c r="C4" s="129"/>
      <c r="D4" s="129"/>
      <c r="E4" s="129"/>
      <c r="F4" s="129"/>
      <c r="G4" s="129"/>
      <c r="H4" s="122"/>
      <c r="I4" s="122"/>
      <c r="J4" s="122"/>
      <c r="K4" s="122"/>
      <c r="L4" s="122"/>
      <c r="M4" s="122"/>
      <c r="N4" s="122"/>
      <c r="O4" s="122"/>
      <c r="P4" s="848"/>
      <c r="Q4" s="848"/>
      <c r="R4" s="848"/>
      <c r="AC4" s="243"/>
    </row>
    <row r="5" spans="2:29" ht="18" customHeight="1">
      <c r="B5" s="236"/>
      <c r="C5" s="653" t="s">
        <v>213</v>
      </c>
      <c r="D5" s="653"/>
      <c r="E5" s="653"/>
      <c r="F5" s="653"/>
      <c r="G5" s="653"/>
      <c r="H5" s="122"/>
      <c r="I5" s="122"/>
      <c r="J5" s="122"/>
      <c r="K5" s="122"/>
      <c r="L5" s="122"/>
      <c r="M5" s="122"/>
      <c r="N5" s="122"/>
      <c r="O5" s="122"/>
      <c r="P5" s="123"/>
      <c r="Q5" s="123"/>
      <c r="R5" s="123"/>
      <c r="AC5" s="243"/>
    </row>
    <row r="6" spans="2:29" ht="18" customHeight="1">
      <c r="B6" s="236"/>
      <c r="AC6" s="243"/>
    </row>
    <row r="7" spans="2:29" ht="18" customHeight="1">
      <c r="B7" s="236"/>
      <c r="C7" s="849" t="s">
        <v>214</v>
      </c>
      <c r="D7" s="850"/>
      <c r="E7" s="851"/>
      <c r="F7" s="840" t="str">
        <f>'様式1(例'!AA19</f>
        <v>〇〇地区小学校連合</v>
      </c>
      <c r="G7" s="841"/>
      <c r="H7" s="841"/>
      <c r="I7" s="841"/>
      <c r="J7" s="841"/>
      <c r="K7" s="841"/>
      <c r="L7" s="841"/>
      <c r="M7" s="841"/>
      <c r="N7" s="841"/>
      <c r="O7" s="841"/>
      <c r="P7" s="841"/>
      <c r="Q7" s="841"/>
      <c r="R7" s="841"/>
      <c r="S7" s="841"/>
      <c r="T7" s="841"/>
      <c r="U7" s="841"/>
      <c r="V7" s="842"/>
      <c r="AC7" s="243"/>
    </row>
    <row r="8" spans="2:29" ht="18" customHeight="1">
      <c r="B8" s="236"/>
      <c r="AC8" s="243"/>
    </row>
    <row r="9" spans="2:29" ht="18" customHeight="1" thickBot="1">
      <c r="B9" s="236"/>
      <c r="C9" s="846" t="s">
        <v>215</v>
      </c>
      <c r="D9" s="846"/>
      <c r="E9" s="846"/>
      <c r="F9" s="846"/>
      <c r="G9" s="846"/>
      <c r="H9" s="846"/>
      <c r="I9" s="846"/>
      <c r="J9" s="846"/>
      <c r="K9" s="846"/>
      <c r="L9" s="846"/>
      <c r="AC9" s="243"/>
    </row>
    <row r="10" spans="2:29" ht="18" customHeight="1">
      <c r="B10" s="236"/>
      <c r="C10" s="806"/>
      <c r="D10" s="808" t="s">
        <v>66</v>
      </c>
      <c r="E10" s="809"/>
      <c r="F10" s="809"/>
      <c r="G10" s="809"/>
      <c r="H10" s="809"/>
      <c r="I10" s="809"/>
      <c r="J10" s="809"/>
      <c r="K10" s="809"/>
      <c r="L10" s="810"/>
      <c r="M10" s="808" t="s">
        <v>44</v>
      </c>
      <c r="N10" s="809"/>
      <c r="O10" s="809"/>
      <c r="P10" s="809"/>
      <c r="Q10" s="809"/>
      <c r="R10" s="810"/>
      <c r="S10" s="811" t="s">
        <v>68</v>
      </c>
      <c r="T10" s="812"/>
      <c r="U10" s="812"/>
      <c r="V10" s="813"/>
      <c r="AC10" s="243"/>
    </row>
    <row r="11" spans="2:29" ht="18" customHeight="1" thickBot="1">
      <c r="B11" s="236"/>
      <c r="C11" s="807"/>
      <c r="D11" s="817" t="s">
        <v>216</v>
      </c>
      <c r="E11" s="818"/>
      <c r="F11" s="819"/>
      <c r="G11" s="820" t="s">
        <v>217</v>
      </c>
      <c r="H11" s="818"/>
      <c r="I11" s="819"/>
      <c r="J11" s="820" t="s">
        <v>218</v>
      </c>
      <c r="K11" s="818"/>
      <c r="L11" s="821"/>
      <c r="M11" s="817" t="s">
        <v>219</v>
      </c>
      <c r="N11" s="818"/>
      <c r="O11" s="819"/>
      <c r="P11" s="820" t="s">
        <v>220</v>
      </c>
      <c r="Q11" s="818"/>
      <c r="R11" s="821"/>
      <c r="S11" s="814"/>
      <c r="T11" s="815"/>
      <c r="U11" s="815"/>
      <c r="V11" s="816"/>
      <c r="AC11" s="243"/>
    </row>
    <row r="12" spans="2:29" ht="18" customHeight="1">
      <c r="B12" s="236"/>
      <c r="C12" s="124" t="s">
        <v>72</v>
      </c>
      <c r="D12" s="1099">
        <f>COUNTIFS($J$18:$K$57,$C$12,$L$18:$M$57,"○")</f>
        <v>24</v>
      </c>
      <c r="E12" s="1100"/>
      <c r="F12" s="1101"/>
      <c r="G12" s="1102">
        <f>COUNTIFS($J$18:$K$57,$C$12,$N$18:$O$57,"○")</f>
        <v>0</v>
      </c>
      <c r="H12" s="1100"/>
      <c r="I12" s="1101"/>
      <c r="J12" s="1102">
        <f>COUNTIFS($J$18:$K$57,$C$12,$P$18:$Q$57,"○")</f>
        <v>0</v>
      </c>
      <c r="K12" s="1100"/>
      <c r="L12" s="1103"/>
      <c r="M12" s="1099">
        <f>COUNTIFS($J$61:$K$75,$C$12,$L$61:$M$75,"○")</f>
        <v>0</v>
      </c>
      <c r="N12" s="1100"/>
      <c r="O12" s="1101"/>
      <c r="P12" s="1102">
        <f>COUNTIFS($J$61:$K$75,$C$12,$N$61:$O$75,"○")</f>
        <v>2</v>
      </c>
      <c r="Q12" s="1100"/>
      <c r="R12" s="1103"/>
      <c r="S12" s="1099">
        <f>SUM(D12:R12)</f>
        <v>26</v>
      </c>
      <c r="T12" s="1100"/>
      <c r="U12" s="1100"/>
      <c r="V12" s="1103"/>
      <c r="AC12" s="243"/>
    </row>
    <row r="13" spans="2:29" ht="18" customHeight="1" thickBot="1">
      <c r="B13" s="236"/>
      <c r="C13" s="125" t="s">
        <v>73</v>
      </c>
      <c r="D13" s="1094">
        <f>COUNTIFS($J$18:$K$57,$C$13,$L$18:$M$57,"○")</f>
        <v>16</v>
      </c>
      <c r="E13" s="1095"/>
      <c r="F13" s="1096"/>
      <c r="G13" s="1097">
        <f>COUNTIFS($J$18:$K$57,$C$13,$N$18:$O$57,"○")</f>
        <v>0</v>
      </c>
      <c r="H13" s="1095"/>
      <c r="I13" s="1096"/>
      <c r="J13" s="1097">
        <f>COUNTIFS($J$18:$K$57,$C$13,$P$18:$Q$57,"○")</f>
        <v>0</v>
      </c>
      <c r="K13" s="1095"/>
      <c r="L13" s="1098"/>
      <c r="M13" s="1094">
        <f>COUNTIFS($J$61:$K$75,$C$13,$L$61:$M$75,"○")</f>
        <v>1</v>
      </c>
      <c r="N13" s="1095"/>
      <c r="O13" s="1096"/>
      <c r="P13" s="1097">
        <f>COUNTIFS($J$61:$K$75,$C$13,$N$61:$O$75,"○")</f>
        <v>1</v>
      </c>
      <c r="Q13" s="1095"/>
      <c r="R13" s="1098"/>
      <c r="S13" s="1094">
        <f>SUM(D13:R13)</f>
        <v>18</v>
      </c>
      <c r="T13" s="1095"/>
      <c r="U13" s="1095"/>
      <c r="V13" s="1098"/>
      <c r="AC13" s="243"/>
    </row>
    <row r="14" spans="2:29" ht="18" customHeight="1" thickBot="1">
      <c r="B14" s="236"/>
      <c r="C14" s="126" t="s">
        <v>68</v>
      </c>
      <c r="D14" s="1089">
        <f>SUM(D12:F13)</f>
        <v>40</v>
      </c>
      <c r="E14" s="1090"/>
      <c r="F14" s="1091"/>
      <c r="G14" s="1092">
        <f>SUM(G12:I13)</f>
        <v>0</v>
      </c>
      <c r="H14" s="1090"/>
      <c r="I14" s="1091"/>
      <c r="J14" s="1092">
        <f>SUM(J12:L13)</f>
        <v>0</v>
      </c>
      <c r="K14" s="1090"/>
      <c r="L14" s="1093"/>
      <c r="M14" s="1089">
        <f>SUM(M12:O13)</f>
        <v>1</v>
      </c>
      <c r="N14" s="1090"/>
      <c r="O14" s="1091"/>
      <c r="P14" s="1092">
        <f>SUM(P12:R13)</f>
        <v>3</v>
      </c>
      <c r="Q14" s="1090"/>
      <c r="R14" s="1093"/>
      <c r="S14" s="1089">
        <f>SUM(D14:R14)</f>
        <v>44</v>
      </c>
      <c r="T14" s="1090"/>
      <c r="U14" s="1090"/>
      <c r="V14" s="1093"/>
      <c r="AC14" s="243"/>
    </row>
    <row r="15" spans="2:29" ht="18" customHeight="1">
      <c r="B15" s="236"/>
      <c r="AC15" s="243"/>
    </row>
    <row r="16" spans="2:29" ht="18" customHeight="1">
      <c r="B16" s="236"/>
      <c r="C16" s="847" t="s">
        <v>221</v>
      </c>
      <c r="D16" s="847"/>
      <c r="E16" s="847"/>
      <c r="F16" s="847"/>
      <c r="G16" s="847"/>
      <c r="H16" s="847"/>
      <c r="I16" s="847"/>
      <c r="AC16" s="243"/>
    </row>
    <row r="17" spans="2:29" ht="53.25" customHeight="1">
      <c r="B17" s="236"/>
      <c r="C17" s="199" t="s">
        <v>222</v>
      </c>
      <c r="D17" s="852" t="s">
        <v>64</v>
      </c>
      <c r="E17" s="852"/>
      <c r="F17" s="852"/>
      <c r="G17" s="852"/>
      <c r="H17" s="852"/>
      <c r="I17" s="852"/>
      <c r="J17" s="852" t="s">
        <v>223</v>
      </c>
      <c r="K17" s="852"/>
      <c r="L17" s="853" t="s">
        <v>224</v>
      </c>
      <c r="M17" s="854"/>
      <c r="N17" s="853" t="s">
        <v>225</v>
      </c>
      <c r="O17" s="854"/>
      <c r="P17" s="853" t="s">
        <v>226</v>
      </c>
      <c r="Q17" s="854"/>
      <c r="R17" s="843" t="s">
        <v>383</v>
      </c>
      <c r="S17" s="844"/>
      <c r="T17" s="844"/>
      <c r="U17" s="844"/>
      <c r="V17" s="844"/>
      <c r="W17" s="844"/>
      <c r="X17" s="844"/>
      <c r="Y17" s="844"/>
      <c r="Z17" s="844"/>
      <c r="AA17" s="844"/>
      <c r="AB17" s="845"/>
      <c r="AC17" s="243"/>
    </row>
    <row r="18" spans="2:29" ht="18" customHeight="1">
      <c r="B18" s="236"/>
      <c r="C18" s="286">
        <v>1</v>
      </c>
      <c r="D18" s="1080" t="s">
        <v>370</v>
      </c>
      <c r="E18" s="1080"/>
      <c r="F18" s="1080"/>
      <c r="G18" s="1080"/>
      <c r="H18" s="1080"/>
      <c r="I18" s="1080"/>
      <c r="J18" s="1081" t="s">
        <v>262</v>
      </c>
      <c r="K18" s="1081"/>
      <c r="L18" s="1082" t="s">
        <v>264</v>
      </c>
      <c r="M18" s="1082"/>
      <c r="N18" s="1082"/>
      <c r="O18" s="1082"/>
      <c r="P18" s="1082"/>
      <c r="Q18" s="1082"/>
      <c r="R18" s="1086" t="s">
        <v>269</v>
      </c>
      <c r="S18" s="1087"/>
      <c r="T18" s="1087"/>
      <c r="U18" s="1087"/>
      <c r="V18" s="1087"/>
      <c r="W18" s="1087"/>
      <c r="X18" s="1087"/>
      <c r="Y18" s="1087"/>
      <c r="Z18" s="1087"/>
      <c r="AA18" s="1087"/>
      <c r="AB18" s="1088"/>
      <c r="AC18" s="243"/>
    </row>
    <row r="19" spans="2:29" ht="18" customHeight="1">
      <c r="B19" s="236"/>
      <c r="C19" s="286">
        <v>2</v>
      </c>
      <c r="D19" s="1080" t="s">
        <v>370</v>
      </c>
      <c r="E19" s="1080"/>
      <c r="F19" s="1080"/>
      <c r="G19" s="1080"/>
      <c r="H19" s="1080"/>
      <c r="I19" s="1080"/>
      <c r="J19" s="1081" t="s">
        <v>263</v>
      </c>
      <c r="K19" s="1081"/>
      <c r="L19" s="1082" t="s">
        <v>264</v>
      </c>
      <c r="M19" s="1082"/>
      <c r="N19" s="1082"/>
      <c r="O19" s="1082"/>
      <c r="P19" s="1082"/>
      <c r="Q19" s="1082"/>
      <c r="R19" s="1086" t="s">
        <v>270</v>
      </c>
      <c r="S19" s="1087"/>
      <c r="T19" s="1087"/>
      <c r="U19" s="1087"/>
      <c r="V19" s="1087"/>
      <c r="W19" s="1087"/>
      <c r="X19" s="1087"/>
      <c r="Y19" s="1087"/>
      <c r="Z19" s="1087"/>
      <c r="AA19" s="1087"/>
      <c r="AB19" s="1088"/>
      <c r="AC19" s="243"/>
    </row>
    <row r="20" spans="2:29" ht="18" customHeight="1">
      <c r="B20" s="236"/>
      <c r="C20" s="286">
        <v>3</v>
      </c>
      <c r="D20" s="1080" t="s">
        <v>370</v>
      </c>
      <c r="E20" s="1080"/>
      <c r="F20" s="1080"/>
      <c r="G20" s="1080"/>
      <c r="H20" s="1080"/>
      <c r="I20" s="1080"/>
      <c r="J20" s="1081" t="s">
        <v>262</v>
      </c>
      <c r="K20" s="1081"/>
      <c r="L20" s="1082" t="s">
        <v>264</v>
      </c>
      <c r="M20" s="1082"/>
      <c r="N20" s="1082"/>
      <c r="O20" s="1082"/>
      <c r="P20" s="1082"/>
      <c r="Q20" s="1082"/>
      <c r="R20" s="1086" t="s">
        <v>271</v>
      </c>
      <c r="S20" s="1087"/>
      <c r="T20" s="1087"/>
      <c r="U20" s="1087"/>
      <c r="V20" s="1087"/>
      <c r="W20" s="1087"/>
      <c r="X20" s="1087"/>
      <c r="Y20" s="1087"/>
      <c r="Z20" s="1087"/>
      <c r="AA20" s="1087"/>
      <c r="AB20" s="1088"/>
      <c r="AC20" s="243"/>
    </row>
    <row r="21" spans="2:29" ht="18" customHeight="1">
      <c r="B21" s="236"/>
      <c r="C21" s="286">
        <v>4</v>
      </c>
      <c r="D21" s="1080" t="s">
        <v>370</v>
      </c>
      <c r="E21" s="1080"/>
      <c r="F21" s="1080"/>
      <c r="G21" s="1080"/>
      <c r="H21" s="1080"/>
      <c r="I21" s="1080"/>
      <c r="J21" s="1081" t="s">
        <v>263</v>
      </c>
      <c r="K21" s="1081"/>
      <c r="L21" s="1082" t="s">
        <v>264</v>
      </c>
      <c r="M21" s="1082"/>
      <c r="N21" s="1082"/>
      <c r="O21" s="1082"/>
      <c r="P21" s="1082"/>
      <c r="Q21" s="1082"/>
      <c r="R21" s="1086" t="s">
        <v>269</v>
      </c>
      <c r="S21" s="1087"/>
      <c r="T21" s="1087"/>
      <c r="U21" s="1087"/>
      <c r="V21" s="1087"/>
      <c r="W21" s="1087"/>
      <c r="X21" s="1087"/>
      <c r="Y21" s="1087"/>
      <c r="Z21" s="1087"/>
      <c r="AA21" s="1087"/>
      <c r="AB21" s="1088"/>
      <c r="AC21" s="243"/>
    </row>
    <row r="22" spans="2:29" ht="18" customHeight="1">
      <c r="B22" s="236"/>
      <c r="C22" s="286">
        <v>5</v>
      </c>
      <c r="D22" s="1080" t="s">
        <v>370</v>
      </c>
      <c r="E22" s="1080"/>
      <c r="F22" s="1080"/>
      <c r="G22" s="1080"/>
      <c r="H22" s="1080"/>
      <c r="I22" s="1080"/>
      <c r="J22" s="1081" t="s">
        <v>262</v>
      </c>
      <c r="K22" s="1081"/>
      <c r="L22" s="1082" t="s">
        <v>264</v>
      </c>
      <c r="M22" s="1082"/>
      <c r="N22" s="1082"/>
      <c r="O22" s="1082"/>
      <c r="P22" s="1082"/>
      <c r="Q22" s="1082"/>
      <c r="R22" s="1086" t="s">
        <v>269</v>
      </c>
      <c r="S22" s="1087"/>
      <c r="T22" s="1087"/>
      <c r="U22" s="1087"/>
      <c r="V22" s="1087"/>
      <c r="W22" s="1087"/>
      <c r="X22" s="1087"/>
      <c r="Y22" s="1087"/>
      <c r="Z22" s="1087"/>
      <c r="AA22" s="1087"/>
      <c r="AB22" s="1088"/>
      <c r="AC22" s="243"/>
    </row>
    <row r="23" spans="2:29" ht="18" customHeight="1">
      <c r="B23" s="236"/>
      <c r="C23" s="286">
        <v>6</v>
      </c>
      <c r="D23" s="1080" t="s">
        <v>370</v>
      </c>
      <c r="E23" s="1080"/>
      <c r="F23" s="1080"/>
      <c r="G23" s="1080"/>
      <c r="H23" s="1080"/>
      <c r="I23" s="1080"/>
      <c r="J23" s="1081" t="s">
        <v>262</v>
      </c>
      <c r="K23" s="1081"/>
      <c r="L23" s="1082" t="s">
        <v>264</v>
      </c>
      <c r="M23" s="1082"/>
      <c r="N23" s="1082"/>
      <c r="O23" s="1082"/>
      <c r="P23" s="1082"/>
      <c r="Q23" s="1082"/>
      <c r="R23" s="1086" t="s">
        <v>269</v>
      </c>
      <c r="S23" s="1087"/>
      <c r="T23" s="1087"/>
      <c r="U23" s="1087"/>
      <c r="V23" s="1087"/>
      <c r="W23" s="1087"/>
      <c r="X23" s="1087"/>
      <c r="Y23" s="1087"/>
      <c r="Z23" s="1087"/>
      <c r="AA23" s="1087"/>
      <c r="AB23" s="1088"/>
      <c r="AC23" s="243"/>
    </row>
    <row r="24" spans="2:29" ht="18" customHeight="1">
      <c r="B24" s="236"/>
      <c r="C24" s="286">
        <v>7</v>
      </c>
      <c r="D24" s="1080" t="s">
        <v>370</v>
      </c>
      <c r="E24" s="1080"/>
      <c r="F24" s="1080"/>
      <c r="G24" s="1080"/>
      <c r="H24" s="1080"/>
      <c r="I24" s="1080"/>
      <c r="J24" s="1081" t="s">
        <v>262</v>
      </c>
      <c r="K24" s="1081"/>
      <c r="L24" s="1082" t="s">
        <v>264</v>
      </c>
      <c r="M24" s="1082"/>
      <c r="N24" s="1082"/>
      <c r="O24" s="1082"/>
      <c r="P24" s="1082"/>
      <c r="Q24" s="1082"/>
      <c r="R24" s="1086" t="s">
        <v>269</v>
      </c>
      <c r="S24" s="1087"/>
      <c r="T24" s="1087"/>
      <c r="U24" s="1087"/>
      <c r="V24" s="1087"/>
      <c r="W24" s="1087"/>
      <c r="X24" s="1087"/>
      <c r="Y24" s="1087"/>
      <c r="Z24" s="1087"/>
      <c r="AA24" s="1087"/>
      <c r="AB24" s="1088"/>
      <c r="AC24" s="243"/>
    </row>
    <row r="25" spans="2:29" ht="18" customHeight="1">
      <c r="B25" s="236"/>
      <c r="C25" s="286">
        <v>8</v>
      </c>
      <c r="D25" s="1080" t="s">
        <v>370</v>
      </c>
      <c r="E25" s="1080"/>
      <c r="F25" s="1080"/>
      <c r="G25" s="1080"/>
      <c r="H25" s="1080"/>
      <c r="I25" s="1080"/>
      <c r="J25" s="1081" t="s">
        <v>263</v>
      </c>
      <c r="K25" s="1081"/>
      <c r="L25" s="1082" t="s">
        <v>264</v>
      </c>
      <c r="M25" s="1082"/>
      <c r="N25" s="1082"/>
      <c r="O25" s="1082"/>
      <c r="P25" s="1082"/>
      <c r="Q25" s="1082"/>
      <c r="R25" s="1086" t="s">
        <v>269</v>
      </c>
      <c r="S25" s="1087"/>
      <c r="T25" s="1087"/>
      <c r="U25" s="1087"/>
      <c r="V25" s="1087"/>
      <c r="W25" s="1087"/>
      <c r="X25" s="1087"/>
      <c r="Y25" s="1087"/>
      <c r="Z25" s="1087"/>
      <c r="AA25" s="1087"/>
      <c r="AB25" s="1088"/>
      <c r="AC25" s="243"/>
    </row>
    <row r="26" spans="2:29" ht="18" customHeight="1">
      <c r="B26" s="236"/>
      <c r="C26" s="286">
        <v>9</v>
      </c>
      <c r="D26" s="1080" t="s">
        <v>370</v>
      </c>
      <c r="E26" s="1080"/>
      <c r="F26" s="1080"/>
      <c r="G26" s="1080"/>
      <c r="H26" s="1080"/>
      <c r="I26" s="1080"/>
      <c r="J26" s="1081" t="s">
        <v>263</v>
      </c>
      <c r="K26" s="1081"/>
      <c r="L26" s="1082" t="s">
        <v>264</v>
      </c>
      <c r="M26" s="1082"/>
      <c r="N26" s="1082"/>
      <c r="O26" s="1082"/>
      <c r="P26" s="1082"/>
      <c r="Q26" s="1082"/>
      <c r="R26" s="1086" t="s">
        <v>269</v>
      </c>
      <c r="S26" s="1087"/>
      <c r="T26" s="1087"/>
      <c r="U26" s="1087"/>
      <c r="V26" s="1087"/>
      <c r="W26" s="1087"/>
      <c r="X26" s="1087"/>
      <c r="Y26" s="1087"/>
      <c r="Z26" s="1087"/>
      <c r="AA26" s="1087"/>
      <c r="AB26" s="1088"/>
      <c r="AC26" s="243"/>
    </row>
    <row r="27" spans="2:29" ht="18" customHeight="1">
      <c r="B27" s="236"/>
      <c r="C27" s="286">
        <v>10</v>
      </c>
      <c r="D27" s="1080" t="s">
        <v>370</v>
      </c>
      <c r="E27" s="1080"/>
      <c r="F27" s="1080"/>
      <c r="G27" s="1080"/>
      <c r="H27" s="1080"/>
      <c r="I27" s="1080"/>
      <c r="J27" s="1081" t="s">
        <v>262</v>
      </c>
      <c r="K27" s="1081"/>
      <c r="L27" s="1082" t="s">
        <v>264</v>
      </c>
      <c r="M27" s="1082"/>
      <c r="N27" s="1082"/>
      <c r="O27" s="1082"/>
      <c r="P27" s="1082"/>
      <c r="Q27" s="1082"/>
      <c r="R27" s="1086" t="s">
        <v>269</v>
      </c>
      <c r="S27" s="1087"/>
      <c r="T27" s="1087"/>
      <c r="U27" s="1087"/>
      <c r="V27" s="1087"/>
      <c r="W27" s="1087"/>
      <c r="X27" s="1087"/>
      <c r="Y27" s="1087"/>
      <c r="Z27" s="1087"/>
      <c r="AA27" s="1087"/>
      <c r="AB27" s="1088"/>
      <c r="AC27" s="243"/>
    </row>
    <row r="28" spans="2:29" ht="18" customHeight="1">
      <c r="B28" s="236"/>
      <c r="C28" s="286">
        <v>11</v>
      </c>
      <c r="D28" s="1080" t="s">
        <v>370</v>
      </c>
      <c r="E28" s="1080"/>
      <c r="F28" s="1080"/>
      <c r="G28" s="1080"/>
      <c r="H28" s="1080"/>
      <c r="I28" s="1080"/>
      <c r="J28" s="1081" t="s">
        <v>262</v>
      </c>
      <c r="K28" s="1081"/>
      <c r="L28" s="1082" t="s">
        <v>264</v>
      </c>
      <c r="M28" s="1082"/>
      <c r="N28" s="1082"/>
      <c r="O28" s="1082"/>
      <c r="P28" s="1082"/>
      <c r="Q28" s="1082"/>
      <c r="R28" s="1086" t="s">
        <v>194</v>
      </c>
      <c r="S28" s="1087"/>
      <c r="T28" s="1087"/>
      <c r="U28" s="1087"/>
      <c r="V28" s="1087"/>
      <c r="W28" s="1087"/>
      <c r="X28" s="1087"/>
      <c r="Y28" s="1087"/>
      <c r="Z28" s="1087"/>
      <c r="AA28" s="1087"/>
      <c r="AB28" s="1088"/>
      <c r="AC28" s="243"/>
    </row>
    <row r="29" spans="2:29" ht="18" customHeight="1">
      <c r="B29" s="236"/>
      <c r="C29" s="286">
        <v>12</v>
      </c>
      <c r="D29" s="1080" t="s">
        <v>370</v>
      </c>
      <c r="E29" s="1080"/>
      <c r="F29" s="1080"/>
      <c r="G29" s="1080"/>
      <c r="H29" s="1080"/>
      <c r="I29" s="1080"/>
      <c r="J29" s="1081" t="s">
        <v>263</v>
      </c>
      <c r="K29" s="1081"/>
      <c r="L29" s="1082" t="s">
        <v>264</v>
      </c>
      <c r="M29" s="1082"/>
      <c r="N29" s="1082"/>
      <c r="O29" s="1082"/>
      <c r="P29" s="1082"/>
      <c r="Q29" s="1082"/>
      <c r="R29" s="1086" t="s">
        <v>194</v>
      </c>
      <c r="S29" s="1087"/>
      <c r="T29" s="1087"/>
      <c r="U29" s="1087"/>
      <c r="V29" s="1087"/>
      <c r="W29" s="1087"/>
      <c r="X29" s="1087"/>
      <c r="Y29" s="1087"/>
      <c r="Z29" s="1087"/>
      <c r="AA29" s="1087"/>
      <c r="AB29" s="1088"/>
      <c r="AC29" s="243"/>
    </row>
    <row r="30" spans="2:29" ht="18" customHeight="1">
      <c r="B30" s="236"/>
      <c r="C30" s="286">
        <v>13</v>
      </c>
      <c r="D30" s="1080" t="s">
        <v>370</v>
      </c>
      <c r="E30" s="1080"/>
      <c r="F30" s="1080"/>
      <c r="G30" s="1080"/>
      <c r="H30" s="1080"/>
      <c r="I30" s="1080"/>
      <c r="J30" s="1081" t="s">
        <v>263</v>
      </c>
      <c r="K30" s="1081"/>
      <c r="L30" s="1082" t="s">
        <v>264</v>
      </c>
      <c r="M30" s="1082"/>
      <c r="N30" s="1082"/>
      <c r="O30" s="1082"/>
      <c r="P30" s="1082"/>
      <c r="Q30" s="1082"/>
      <c r="R30" s="1086" t="s">
        <v>194</v>
      </c>
      <c r="S30" s="1087"/>
      <c r="T30" s="1087"/>
      <c r="U30" s="1087"/>
      <c r="V30" s="1087"/>
      <c r="W30" s="1087"/>
      <c r="X30" s="1087"/>
      <c r="Y30" s="1087"/>
      <c r="Z30" s="1087"/>
      <c r="AA30" s="1087"/>
      <c r="AB30" s="1088"/>
      <c r="AC30" s="243"/>
    </row>
    <row r="31" spans="2:29" ht="18" customHeight="1">
      <c r="B31" s="236"/>
      <c r="C31" s="286">
        <v>14</v>
      </c>
      <c r="D31" s="1080" t="s">
        <v>370</v>
      </c>
      <c r="E31" s="1080"/>
      <c r="F31" s="1080"/>
      <c r="G31" s="1080"/>
      <c r="H31" s="1080"/>
      <c r="I31" s="1080"/>
      <c r="J31" s="1081" t="s">
        <v>263</v>
      </c>
      <c r="K31" s="1081"/>
      <c r="L31" s="1082" t="s">
        <v>264</v>
      </c>
      <c r="M31" s="1082"/>
      <c r="N31" s="1082"/>
      <c r="O31" s="1082"/>
      <c r="P31" s="1082"/>
      <c r="Q31" s="1082"/>
      <c r="R31" s="1086" t="s">
        <v>194</v>
      </c>
      <c r="S31" s="1087"/>
      <c r="T31" s="1087"/>
      <c r="U31" s="1087"/>
      <c r="V31" s="1087"/>
      <c r="W31" s="1087"/>
      <c r="X31" s="1087"/>
      <c r="Y31" s="1087"/>
      <c r="Z31" s="1087"/>
      <c r="AA31" s="1087"/>
      <c r="AB31" s="1088"/>
      <c r="AC31" s="243"/>
    </row>
    <row r="32" spans="2:29" ht="18" customHeight="1">
      <c r="B32" s="236"/>
      <c r="C32" s="286">
        <v>15</v>
      </c>
      <c r="D32" s="1080" t="s">
        <v>370</v>
      </c>
      <c r="E32" s="1080"/>
      <c r="F32" s="1080"/>
      <c r="G32" s="1080"/>
      <c r="H32" s="1080"/>
      <c r="I32" s="1080"/>
      <c r="J32" s="1081" t="s">
        <v>262</v>
      </c>
      <c r="K32" s="1081"/>
      <c r="L32" s="1082" t="s">
        <v>264</v>
      </c>
      <c r="M32" s="1082"/>
      <c r="N32" s="1082"/>
      <c r="O32" s="1082"/>
      <c r="P32" s="1082"/>
      <c r="Q32" s="1082"/>
      <c r="R32" s="1086" t="s">
        <v>194</v>
      </c>
      <c r="S32" s="1087"/>
      <c r="T32" s="1087"/>
      <c r="U32" s="1087"/>
      <c r="V32" s="1087"/>
      <c r="W32" s="1087"/>
      <c r="X32" s="1087"/>
      <c r="Y32" s="1087"/>
      <c r="Z32" s="1087"/>
      <c r="AA32" s="1087"/>
      <c r="AB32" s="1088"/>
      <c r="AC32" s="243"/>
    </row>
    <row r="33" spans="2:29" ht="18" customHeight="1">
      <c r="B33" s="236"/>
      <c r="C33" s="286">
        <v>16</v>
      </c>
      <c r="D33" s="1080" t="s">
        <v>370</v>
      </c>
      <c r="E33" s="1080"/>
      <c r="F33" s="1080"/>
      <c r="G33" s="1080"/>
      <c r="H33" s="1080"/>
      <c r="I33" s="1080"/>
      <c r="J33" s="1081" t="s">
        <v>262</v>
      </c>
      <c r="K33" s="1081"/>
      <c r="L33" s="1082" t="s">
        <v>264</v>
      </c>
      <c r="M33" s="1082"/>
      <c r="N33" s="1082"/>
      <c r="O33" s="1082"/>
      <c r="P33" s="1082"/>
      <c r="Q33" s="1082"/>
      <c r="R33" s="1086" t="s">
        <v>373</v>
      </c>
      <c r="S33" s="1087"/>
      <c r="T33" s="1087"/>
      <c r="U33" s="1087"/>
      <c r="V33" s="1087"/>
      <c r="W33" s="1087"/>
      <c r="X33" s="1087"/>
      <c r="Y33" s="1087"/>
      <c r="Z33" s="1087"/>
      <c r="AA33" s="1087"/>
      <c r="AB33" s="1088"/>
      <c r="AC33" s="243"/>
    </row>
    <row r="34" spans="2:29" ht="18" customHeight="1">
      <c r="B34" s="236"/>
      <c r="C34" s="286">
        <v>17</v>
      </c>
      <c r="D34" s="1080" t="s">
        <v>370</v>
      </c>
      <c r="E34" s="1080"/>
      <c r="F34" s="1080"/>
      <c r="G34" s="1080"/>
      <c r="H34" s="1080"/>
      <c r="I34" s="1080"/>
      <c r="J34" s="1081" t="s">
        <v>262</v>
      </c>
      <c r="K34" s="1081"/>
      <c r="L34" s="1082" t="s">
        <v>264</v>
      </c>
      <c r="M34" s="1082"/>
      <c r="N34" s="1082"/>
      <c r="O34" s="1082"/>
      <c r="P34" s="1082"/>
      <c r="Q34" s="1082"/>
      <c r="R34" s="1086" t="s">
        <v>194</v>
      </c>
      <c r="S34" s="1087"/>
      <c r="T34" s="1087"/>
      <c r="U34" s="1087"/>
      <c r="V34" s="1087"/>
      <c r="W34" s="1087"/>
      <c r="X34" s="1087"/>
      <c r="Y34" s="1087"/>
      <c r="Z34" s="1087"/>
      <c r="AA34" s="1087"/>
      <c r="AB34" s="1088"/>
      <c r="AC34" s="243"/>
    </row>
    <row r="35" spans="2:29" ht="18" customHeight="1">
      <c r="B35" s="236"/>
      <c r="C35" s="286">
        <v>18</v>
      </c>
      <c r="D35" s="1080" t="s">
        <v>370</v>
      </c>
      <c r="E35" s="1080"/>
      <c r="F35" s="1080"/>
      <c r="G35" s="1080"/>
      <c r="H35" s="1080"/>
      <c r="I35" s="1080"/>
      <c r="J35" s="1081" t="s">
        <v>262</v>
      </c>
      <c r="K35" s="1081"/>
      <c r="L35" s="1082" t="s">
        <v>264</v>
      </c>
      <c r="M35" s="1082"/>
      <c r="N35" s="1082"/>
      <c r="O35" s="1082"/>
      <c r="P35" s="1082"/>
      <c r="Q35" s="1082"/>
      <c r="R35" s="1086" t="s">
        <v>194</v>
      </c>
      <c r="S35" s="1087"/>
      <c r="T35" s="1087"/>
      <c r="U35" s="1087"/>
      <c r="V35" s="1087"/>
      <c r="W35" s="1087"/>
      <c r="X35" s="1087"/>
      <c r="Y35" s="1087"/>
      <c r="Z35" s="1087"/>
      <c r="AA35" s="1087"/>
      <c r="AB35" s="1088"/>
      <c r="AC35" s="243"/>
    </row>
    <row r="36" spans="2:29" ht="18" customHeight="1">
      <c r="B36" s="236"/>
      <c r="C36" s="286">
        <v>19</v>
      </c>
      <c r="D36" s="1080" t="s">
        <v>370</v>
      </c>
      <c r="E36" s="1080"/>
      <c r="F36" s="1080"/>
      <c r="G36" s="1080"/>
      <c r="H36" s="1080"/>
      <c r="I36" s="1080"/>
      <c r="J36" s="1081" t="s">
        <v>262</v>
      </c>
      <c r="K36" s="1081"/>
      <c r="L36" s="1082" t="s">
        <v>264</v>
      </c>
      <c r="M36" s="1082"/>
      <c r="N36" s="1082"/>
      <c r="O36" s="1082"/>
      <c r="P36" s="1082"/>
      <c r="Q36" s="1082"/>
      <c r="R36" s="1086" t="s">
        <v>194</v>
      </c>
      <c r="S36" s="1087"/>
      <c r="T36" s="1087"/>
      <c r="U36" s="1087"/>
      <c r="V36" s="1087"/>
      <c r="W36" s="1087"/>
      <c r="X36" s="1087"/>
      <c r="Y36" s="1087"/>
      <c r="Z36" s="1087"/>
      <c r="AA36" s="1087"/>
      <c r="AB36" s="1088"/>
      <c r="AC36" s="243"/>
    </row>
    <row r="37" spans="2:29" ht="18" customHeight="1">
      <c r="B37" s="236"/>
      <c r="C37" s="286">
        <v>20</v>
      </c>
      <c r="D37" s="1080" t="s">
        <v>370</v>
      </c>
      <c r="E37" s="1080"/>
      <c r="F37" s="1080"/>
      <c r="G37" s="1080"/>
      <c r="H37" s="1080"/>
      <c r="I37" s="1080"/>
      <c r="J37" s="1081" t="s">
        <v>262</v>
      </c>
      <c r="K37" s="1081"/>
      <c r="L37" s="1082" t="s">
        <v>264</v>
      </c>
      <c r="M37" s="1082"/>
      <c r="N37" s="1082"/>
      <c r="O37" s="1082"/>
      <c r="P37" s="1082"/>
      <c r="Q37" s="1082"/>
      <c r="R37" s="1086" t="s">
        <v>194</v>
      </c>
      <c r="S37" s="1087"/>
      <c r="T37" s="1087"/>
      <c r="U37" s="1087"/>
      <c r="V37" s="1087"/>
      <c r="W37" s="1087"/>
      <c r="X37" s="1087"/>
      <c r="Y37" s="1087"/>
      <c r="Z37" s="1087"/>
      <c r="AA37" s="1087"/>
      <c r="AB37" s="1088"/>
      <c r="AC37" s="243"/>
    </row>
    <row r="38" spans="2:29" ht="18" customHeight="1">
      <c r="B38" s="236"/>
      <c r="C38" s="286">
        <v>21</v>
      </c>
      <c r="D38" s="1080" t="s">
        <v>370</v>
      </c>
      <c r="E38" s="1080"/>
      <c r="F38" s="1080"/>
      <c r="G38" s="1080"/>
      <c r="H38" s="1080"/>
      <c r="I38" s="1080"/>
      <c r="J38" s="1081" t="s">
        <v>262</v>
      </c>
      <c r="K38" s="1081"/>
      <c r="L38" s="1082" t="s">
        <v>264</v>
      </c>
      <c r="M38" s="1082"/>
      <c r="N38" s="1082"/>
      <c r="O38" s="1082"/>
      <c r="P38" s="1082"/>
      <c r="Q38" s="1082"/>
      <c r="R38" s="1086" t="s">
        <v>195</v>
      </c>
      <c r="S38" s="1087"/>
      <c r="T38" s="1087"/>
      <c r="U38" s="1087"/>
      <c r="V38" s="1087"/>
      <c r="W38" s="1087"/>
      <c r="X38" s="1087"/>
      <c r="Y38" s="1087"/>
      <c r="Z38" s="1087"/>
      <c r="AA38" s="1087"/>
      <c r="AB38" s="1088"/>
      <c r="AC38" s="243"/>
    </row>
    <row r="39" spans="2:29" ht="18" customHeight="1">
      <c r="B39" s="236"/>
      <c r="C39" s="286">
        <v>22</v>
      </c>
      <c r="D39" s="1080" t="s">
        <v>370</v>
      </c>
      <c r="E39" s="1080"/>
      <c r="F39" s="1080"/>
      <c r="G39" s="1080"/>
      <c r="H39" s="1080"/>
      <c r="I39" s="1080"/>
      <c r="J39" s="1081" t="s">
        <v>263</v>
      </c>
      <c r="K39" s="1081"/>
      <c r="L39" s="1082" t="s">
        <v>264</v>
      </c>
      <c r="M39" s="1082"/>
      <c r="N39" s="1082"/>
      <c r="O39" s="1082"/>
      <c r="P39" s="1082"/>
      <c r="Q39" s="1082"/>
      <c r="R39" s="1086" t="s">
        <v>195</v>
      </c>
      <c r="S39" s="1087"/>
      <c r="T39" s="1087"/>
      <c r="U39" s="1087"/>
      <c r="V39" s="1087"/>
      <c r="W39" s="1087"/>
      <c r="X39" s="1087"/>
      <c r="Y39" s="1087"/>
      <c r="Z39" s="1087"/>
      <c r="AA39" s="1087"/>
      <c r="AB39" s="1088"/>
      <c r="AC39" s="243"/>
    </row>
    <row r="40" spans="2:29" ht="18" customHeight="1">
      <c r="B40" s="236"/>
      <c r="C40" s="286">
        <v>23</v>
      </c>
      <c r="D40" s="1080" t="s">
        <v>370</v>
      </c>
      <c r="E40" s="1080"/>
      <c r="F40" s="1080"/>
      <c r="G40" s="1080"/>
      <c r="H40" s="1080"/>
      <c r="I40" s="1080"/>
      <c r="J40" s="1081" t="s">
        <v>262</v>
      </c>
      <c r="K40" s="1081"/>
      <c r="L40" s="1082" t="s">
        <v>264</v>
      </c>
      <c r="M40" s="1082"/>
      <c r="N40" s="1082"/>
      <c r="O40" s="1082"/>
      <c r="P40" s="1082"/>
      <c r="Q40" s="1082"/>
      <c r="R40" s="1086" t="s">
        <v>195</v>
      </c>
      <c r="S40" s="1087"/>
      <c r="T40" s="1087"/>
      <c r="U40" s="1087"/>
      <c r="V40" s="1087"/>
      <c r="W40" s="1087"/>
      <c r="X40" s="1087"/>
      <c r="Y40" s="1087"/>
      <c r="Z40" s="1087"/>
      <c r="AA40" s="1087"/>
      <c r="AB40" s="1088"/>
      <c r="AC40" s="243"/>
    </row>
    <row r="41" spans="2:29" ht="18" customHeight="1">
      <c r="B41" s="236"/>
      <c r="C41" s="286">
        <v>24</v>
      </c>
      <c r="D41" s="1080" t="s">
        <v>370</v>
      </c>
      <c r="E41" s="1080"/>
      <c r="F41" s="1080"/>
      <c r="G41" s="1080"/>
      <c r="H41" s="1080"/>
      <c r="I41" s="1080"/>
      <c r="J41" s="1081" t="s">
        <v>263</v>
      </c>
      <c r="K41" s="1081"/>
      <c r="L41" s="1082" t="s">
        <v>264</v>
      </c>
      <c r="M41" s="1082"/>
      <c r="N41" s="1082"/>
      <c r="O41" s="1082"/>
      <c r="P41" s="1082"/>
      <c r="Q41" s="1082"/>
      <c r="R41" s="1086" t="s">
        <v>195</v>
      </c>
      <c r="S41" s="1087"/>
      <c r="T41" s="1087"/>
      <c r="U41" s="1087"/>
      <c r="V41" s="1087"/>
      <c r="W41" s="1087"/>
      <c r="X41" s="1087"/>
      <c r="Y41" s="1087"/>
      <c r="Z41" s="1087"/>
      <c r="AA41" s="1087"/>
      <c r="AB41" s="1088"/>
      <c r="AC41" s="243"/>
    </row>
    <row r="42" spans="2:29" ht="18" customHeight="1">
      <c r="B42" s="236"/>
      <c r="C42" s="286">
        <v>25</v>
      </c>
      <c r="D42" s="1080" t="s">
        <v>370</v>
      </c>
      <c r="E42" s="1080"/>
      <c r="F42" s="1080"/>
      <c r="G42" s="1080"/>
      <c r="H42" s="1080"/>
      <c r="I42" s="1080"/>
      <c r="J42" s="1081" t="s">
        <v>262</v>
      </c>
      <c r="K42" s="1081"/>
      <c r="L42" s="1082" t="s">
        <v>264</v>
      </c>
      <c r="M42" s="1082"/>
      <c r="N42" s="1082"/>
      <c r="O42" s="1082"/>
      <c r="P42" s="1082"/>
      <c r="Q42" s="1082"/>
      <c r="R42" s="1086" t="s">
        <v>195</v>
      </c>
      <c r="S42" s="1087"/>
      <c r="T42" s="1087"/>
      <c r="U42" s="1087"/>
      <c r="V42" s="1087"/>
      <c r="W42" s="1087"/>
      <c r="X42" s="1087"/>
      <c r="Y42" s="1087"/>
      <c r="Z42" s="1087"/>
      <c r="AA42" s="1087"/>
      <c r="AB42" s="1088"/>
      <c r="AC42" s="243"/>
    </row>
    <row r="43" spans="2:29" ht="18" customHeight="1">
      <c r="B43" s="236"/>
      <c r="C43" s="286">
        <v>26</v>
      </c>
      <c r="D43" s="1080" t="s">
        <v>370</v>
      </c>
      <c r="E43" s="1080"/>
      <c r="F43" s="1080"/>
      <c r="G43" s="1080"/>
      <c r="H43" s="1080"/>
      <c r="I43" s="1080"/>
      <c r="J43" s="1081" t="s">
        <v>262</v>
      </c>
      <c r="K43" s="1081"/>
      <c r="L43" s="1082" t="s">
        <v>264</v>
      </c>
      <c r="M43" s="1082"/>
      <c r="N43" s="1082"/>
      <c r="O43" s="1082"/>
      <c r="P43" s="1082"/>
      <c r="Q43" s="1082"/>
      <c r="R43" s="1086" t="s">
        <v>374</v>
      </c>
      <c r="S43" s="1087"/>
      <c r="T43" s="1087"/>
      <c r="U43" s="1087"/>
      <c r="V43" s="1087"/>
      <c r="W43" s="1087"/>
      <c r="X43" s="1087"/>
      <c r="Y43" s="1087"/>
      <c r="Z43" s="1087"/>
      <c r="AA43" s="1087"/>
      <c r="AB43" s="1088"/>
      <c r="AC43" s="243"/>
    </row>
    <row r="44" spans="2:29" ht="18" customHeight="1">
      <c r="B44" s="236"/>
      <c r="C44" s="286">
        <v>27</v>
      </c>
      <c r="D44" s="1080" t="s">
        <v>370</v>
      </c>
      <c r="E44" s="1080"/>
      <c r="F44" s="1080"/>
      <c r="G44" s="1080"/>
      <c r="H44" s="1080"/>
      <c r="I44" s="1080"/>
      <c r="J44" s="1081" t="s">
        <v>262</v>
      </c>
      <c r="K44" s="1081"/>
      <c r="L44" s="1082" t="s">
        <v>264</v>
      </c>
      <c r="M44" s="1082"/>
      <c r="N44" s="1082"/>
      <c r="O44" s="1082"/>
      <c r="P44" s="1082"/>
      <c r="Q44" s="1082"/>
      <c r="R44" s="1086" t="s">
        <v>195</v>
      </c>
      <c r="S44" s="1087"/>
      <c r="T44" s="1087"/>
      <c r="U44" s="1087"/>
      <c r="V44" s="1087"/>
      <c r="W44" s="1087"/>
      <c r="X44" s="1087"/>
      <c r="Y44" s="1087"/>
      <c r="Z44" s="1087"/>
      <c r="AA44" s="1087"/>
      <c r="AB44" s="1088"/>
      <c r="AC44" s="243"/>
    </row>
    <row r="45" spans="2:29" ht="18" customHeight="1">
      <c r="B45" s="236"/>
      <c r="C45" s="286">
        <v>28</v>
      </c>
      <c r="D45" s="1080" t="s">
        <v>370</v>
      </c>
      <c r="E45" s="1080"/>
      <c r="F45" s="1080"/>
      <c r="G45" s="1080"/>
      <c r="H45" s="1080"/>
      <c r="I45" s="1080"/>
      <c r="J45" s="1081" t="s">
        <v>263</v>
      </c>
      <c r="K45" s="1081"/>
      <c r="L45" s="1082" t="s">
        <v>264</v>
      </c>
      <c r="M45" s="1082"/>
      <c r="N45" s="1082"/>
      <c r="O45" s="1082"/>
      <c r="P45" s="1082"/>
      <c r="Q45" s="1082"/>
      <c r="R45" s="1086" t="s">
        <v>195</v>
      </c>
      <c r="S45" s="1087"/>
      <c r="T45" s="1087"/>
      <c r="U45" s="1087"/>
      <c r="V45" s="1087"/>
      <c r="W45" s="1087"/>
      <c r="X45" s="1087"/>
      <c r="Y45" s="1087"/>
      <c r="Z45" s="1087"/>
      <c r="AA45" s="1087"/>
      <c r="AB45" s="1088"/>
      <c r="AC45" s="243"/>
    </row>
    <row r="46" spans="2:29" ht="18" customHeight="1">
      <c r="B46" s="236"/>
      <c r="C46" s="286">
        <v>29</v>
      </c>
      <c r="D46" s="1080" t="s">
        <v>370</v>
      </c>
      <c r="E46" s="1080"/>
      <c r="F46" s="1080"/>
      <c r="G46" s="1080"/>
      <c r="H46" s="1080"/>
      <c r="I46" s="1080"/>
      <c r="J46" s="1081" t="s">
        <v>263</v>
      </c>
      <c r="K46" s="1081"/>
      <c r="L46" s="1082" t="s">
        <v>264</v>
      </c>
      <c r="M46" s="1082"/>
      <c r="N46" s="1082"/>
      <c r="O46" s="1082"/>
      <c r="P46" s="1082"/>
      <c r="Q46" s="1082"/>
      <c r="R46" s="1086" t="s">
        <v>195</v>
      </c>
      <c r="S46" s="1087"/>
      <c r="T46" s="1087"/>
      <c r="U46" s="1087"/>
      <c r="V46" s="1087"/>
      <c r="W46" s="1087"/>
      <c r="X46" s="1087"/>
      <c r="Y46" s="1087"/>
      <c r="Z46" s="1087"/>
      <c r="AA46" s="1087"/>
      <c r="AB46" s="1088"/>
      <c r="AC46" s="243"/>
    </row>
    <row r="47" spans="2:29" ht="18" customHeight="1">
      <c r="B47" s="236"/>
      <c r="C47" s="286">
        <v>30</v>
      </c>
      <c r="D47" s="1080" t="s">
        <v>370</v>
      </c>
      <c r="E47" s="1080"/>
      <c r="F47" s="1080"/>
      <c r="G47" s="1080"/>
      <c r="H47" s="1080"/>
      <c r="I47" s="1080"/>
      <c r="J47" s="1081" t="s">
        <v>262</v>
      </c>
      <c r="K47" s="1081"/>
      <c r="L47" s="1082" t="s">
        <v>264</v>
      </c>
      <c r="M47" s="1082"/>
      <c r="N47" s="1082"/>
      <c r="O47" s="1082"/>
      <c r="P47" s="1082"/>
      <c r="Q47" s="1082"/>
      <c r="R47" s="1086" t="s">
        <v>195</v>
      </c>
      <c r="S47" s="1087"/>
      <c r="T47" s="1087"/>
      <c r="U47" s="1087"/>
      <c r="V47" s="1087"/>
      <c r="W47" s="1087"/>
      <c r="X47" s="1087"/>
      <c r="Y47" s="1087"/>
      <c r="Z47" s="1087"/>
      <c r="AA47" s="1087"/>
      <c r="AB47" s="1088"/>
      <c r="AC47" s="243"/>
    </row>
    <row r="48" spans="2:29" ht="18" customHeight="1">
      <c r="B48" s="236"/>
      <c r="C48" s="286">
        <v>31</v>
      </c>
      <c r="D48" s="1080" t="s">
        <v>370</v>
      </c>
      <c r="E48" s="1080"/>
      <c r="F48" s="1080"/>
      <c r="G48" s="1080"/>
      <c r="H48" s="1080"/>
      <c r="I48" s="1080"/>
      <c r="J48" s="1081" t="s">
        <v>262</v>
      </c>
      <c r="K48" s="1081"/>
      <c r="L48" s="1082" t="s">
        <v>264</v>
      </c>
      <c r="M48" s="1082"/>
      <c r="N48" s="1082"/>
      <c r="O48" s="1082"/>
      <c r="P48" s="1082"/>
      <c r="Q48" s="1082"/>
      <c r="R48" s="1086" t="s">
        <v>196</v>
      </c>
      <c r="S48" s="1087"/>
      <c r="T48" s="1087"/>
      <c r="U48" s="1087"/>
      <c r="V48" s="1087"/>
      <c r="W48" s="1087"/>
      <c r="X48" s="1087"/>
      <c r="Y48" s="1087"/>
      <c r="Z48" s="1087"/>
      <c r="AA48" s="1087"/>
      <c r="AB48" s="1088"/>
      <c r="AC48" s="243"/>
    </row>
    <row r="49" spans="2:29" ht="18" customHeight="1">
      <c r="B49" s="236"/>
      <c r="C49" s="286">
        <v>32</v>
      </c>
      <c r="D49" s="1080" t="s">
        <v>370</v>
      </c>
      <c r="E49" s="1080"/>
      <c r="F49" s="1080"/>
      <c r="G49" s="1080"/>
      <c r="H49" s="1080"/>
      <c r="I49" s="1080"/>
      <c r="J49" s="1081" t="s">
        <v>263</v>
      </c>
      <c r="K49" s="1081"/>
      <c r="L49" s="1082" t="s">
        <v>264</v>
      </c>
      <c r="M49" s="1082"/>
      <c r="N49" s="1082"/>
      <c r="O49" s="1082"/>
      <c r="P49" s="1082"/>
      <c r="Q49" s="1082"/>
      <c r="R49" s="1086" t="s">
        <v>196</v>
      </c>
      <c r="S49" s="1087"/>
      <c r="T49" s="1087"/>
      <c r="U49" s="1087"/>
      <c r="V49" s="1087"/>
      <c r="W49" s="1087"/>
      <c r="X49" s="1087"/>
      <c r="Y49" s="1087"/>
      <c r="Z49" s="1087"/>
      <c r="AA49" s="1087"/>
      <c r="AB49" s="1088"/>
      <c r="AC49" s="243"/>
    </row>
    <row r="50" spans="2:29" ht="18" customHeight="1">
      <c r="B50" s="236"/>
      <c r="C50" s="286">
        <v>33</v>
      </c>
      <c r="D50" s="1080" t="s">
        <v>370</v>
      </c>
      <c r="E50" s="1080"/>
      <c r="F50" s="1080"/>
      <c r="G50" s="1080"/>
      <c r="H50" s="1080"/>
      <c r="I50" s="1080"/>
      <c r="J50" s="1081" t="s">
        <v>263</v>
      </c>
      <c r="K50" s="1081"/>
      <c r="L50" s="1082" t="s">
        <v>264</v>
      </c>
      <c r="M50" s="1082"/>
      <c r="N50" s="1082"/>
      <c r="O50" s="1082"/>
      <c r="P50" s="1082"/>
      <c r="Q50" s="1082"/>
      <c r="R50" s="1086" t="s">
        <v>196</v>
      </c>
      <c r="S50" s="1087"/>
      <c r="T50" s="1087"/>
      <c r="U50" s="1087"/>
      <c r="V50" s="1087"/>
      <c r="W50" s="1087"/>
      <c r="X50" s="1087"/>
      <c r="Y50" s="1087"/>
      <c r="Z50" s="1087"/>
      <c r="AA50" s="1087"/>
      <c r="AB50" s="1088"/>
      <c r="AC50" s="243"/>
    </row>
    <row r="51" spans="2:29" ht="18" customHeight="1">
      <c r="B51" s="236"/>
      <c r="C51" s="286">
        <v>34</v>
      </c>
      <c r="D51" s="1080" t="s">
        <v>370</v>
      </c>
      <c r="E51" s="1080"/>
      <c r="F51" s="1080"/>
      <c r="G51" s="1080"/>
      <c r="H51" s="1080"/>
      <c r="I51" s="1080"/>
      <c r="J51" s="1081" t="s">
        <v>263</v>
      </c>
      <c r="K51" s="1081"/>
      <c r="L51" s="1082" t="s">
        <v>264</v>
      </c>
      <c r="M51" s="1082"/>
      <c r="N51" s="1082"/>
      <c r="O51" s="1082"/>
      <c r="P51" s="1082"/>
      <c r="Q51" s="1082"/>
      <c r="R51" s="1086" t="s">
        <v>372</v>
      </c>
      <c r="S51" s="1087"/>
      <c r="T51" s="1087"/>
      <c r="U51" s="1087"/>
      <c r="V51" s="1087"/>
      <c r="W51" s="1087"/>
      <c r="X51" s="1087"/>
      <c r="Y51" s="1087"/>
      <c r="Z51" s="1087"/>
      <c r="AA51" s="1087"/>
      <c r="AB51" s="1088"/>
      <c r="AC51" s="243"/>
    </row>
    <row r="52" spans="2:29" ht="18" customHeight="1">
      <c r="B52" s="236"/>
      <c r="C52" s="286">
        <v>35</v>
      </c>
      <c r="D52" s="1080" t="s">
        <v>370</v>
      </c>
      <c r="E52" s="1080"/>
      <c r="F52" s="1080"/>
      <c r="G52" s="1080"/>
      <c r="H52" s="1080"/>
      <c r="I52" s="1080"/>
      <c r="J52" s="1081" t="s">
        <v>263</v>
      </c>
      <c r="K52" s="1081"/>
      <c r="L52" s="1082" t="s">
        <v>264</v>
      </c>
      <c r="M52" s="1082"/>
      <c r="N52" s="1082"/>
      <c r="O52" s="1082"/>
      <c r="P52" s="1082"/>
      <c r="Q52" s="1082"/>
      <c r="R52" s="1086" t="s">
        <v>196</v>
      </c>
      <c r="S52" s="1087"/>
      <c r="T52" s="1087"/>
      <c r="U52" s="1087"/>
      <c r="V52" s="1087"/>
      <c r="W52" s="1087"/>
      <c r="X52" s="1087"/>
      <c r="Y52" s="1087"/>
      <c r="Z52" s="1087"/>
      <c r="AA52" s="1087"/>
      <c r="AB52" s="1088"/>
      <c r="AC52" s="243"/>
    </row>
    <row r="53" spans="2:29" ht="18" customHeight="1">
      <c r="B53" s="236"/>
      <c r="C53" s="286">
        <v>36</v>
      </c>
      <c r="D53" s="1080" t="s">
        <v>370</v>
      </c>
      <c r="E53" s="1080"/>
      <c r="F53" s="1080"/>
      <c r="G53" s="1080"/>
      <c r="H53" s="1080"/>
      <c r="I53" s="1080"/>
      <c r="J53" s="1081" t="s">
        <v>263</v>
      </c>
      <c r="K53" s="1081"/>
      <c r="L53" s="1082" t="s">
        <v>264</v>
      </c>
      <c r="M53" s="1082"/>
      <c r="N53" s="1082"/>
      <c r="O53" s="1082"/>
      <c r="P53" s="1082"/>
      <c r="Q53" s="1082"/>
      <c r="R53" s="1086" t="s">
        <v>196</v>
      </c>
      <c r="S53" s="1087"/>
      <c r="T53" s="1087"/>
      <c r="U53" s="1087"/>
      <c r="V53" s="1087"/>
      <c r="W53" s="1087"/>
      <c r="X53" s="1087"/>
      <c r="Y53" s="1087"/>
      <c r="Z53" s="1087"/>
      <c r="AA53" s="1087"/>
      <c r="AB53" s="1088"/>
      <c r="AC53" s="243"/>
    </row>
    <row r="54" spans="2:29" ht="18" customHeight="1">
      <c r="B54" s="236"/>
      <c r="C54" s="286">
        <v>37</v>
      </c>
      <c r="D54" s="1080" t="s">
        <v>370</v>
      </c>
      <c r="E54" s="1080"/>
      <c r="F54" s="1080"/>
      <c r="G54" s="1080"/>
      <c r="H54" s="1080"/>
      <c r="I54" s="1080"/>
      <c r="J54" s="1081" t="s">
        <v>262</v>
      </c>
      <c r="K54" s="1081"/>
      <c r="L54" s="1082" t="s">
        <v>264</v>
      </c>
      <c r="M54" s="1082"/>
      <c r="N54" s="1082"/>
      <c r="O54" s="1082"/>
      <c r="P54" s="1082"/>
      <c r="Q54" s="1082"/>
      <c r="R54" s="1086" t="s">
        <v>196</v>
      </c>
      <c r="S54" s="1087"/>
      <c r="T54" s="1087"/>
      <c r="U54" s="1087"/>
      <c r="V54" s="1087"/>
      <c r="W54" s="1087"/>
      <c r="X54" s="1087"/>
      <c r="Y54" s="1087"/>
      <c r="Z54" s="1087"/>
      <c r="AA54" s="1087"/>
      <c r="AB54" s="1088"/>
      <c r="AC54" s="243"/>
    </row>
    <row r="55" spans="2:29" ht="18" customHeight="1">
      <c r="B55" s="236"/>
      <c r="C55" s="286">
        <v>38</v>
      </c>
      <c r="D55" s="1080" t="s">
        <v>370</v>
      </c>
      <c r="E55" s="1080"/>
      <c r="F55" s="1080"/>
      <c r="G55" s="1080"/>
      <c r="H55" s="1080"/>
      <c r="I55" s="1080"/>
      <c r="J55" s="1081" t="s">
        <v>262</v>
      </c>
      <c r="K55" s="1081"/>
      <c r="L55" s="1082" t="s">
        <v>264</v>
      </c>
      <c r="M55" s="1082"/>
      <c r="N55" s="1082"/>
      <c r="O55" s="1082"/>
      <c r="P55" s="1082"/>
      <c r="Q55" s="1082"/>
      <c r="R55" s="1086" t="s">
        <v>196</v>
      </c>
      <c r="S55" s="1087"/>
      <c r="T55" s="1087"/>
      <c r="U55" s="1087"/>
      <c r="V55" s="1087"/>
      <c r="W55" s="1087"/>
      <c r="X55" s="1087"/>
      <c r="Y55" s="1087"/>
      <c r="Z55" s="1087"/>
      <c r="AA55" s="1087"/>
      <c r="AB55" s="1088"/>
      <c r="AC55" s="243"/>
    </row>
    <row r="56" spans="2:29" ht="18" customHeight="1">
      <c r="B56" s="236"/>
      <c r="C56" s="286">
        <v>39</v>
      </c>
      <c r="D56" s="1080" t="s">
        <v>370</v>
      </c>
      <c r="E56" s="1080"/>
      <c r="F56" s="1080"/>
      <c r="G56" s="1080"/>
      <c r="H56" s="1080"/>
      <c r="I56" s="1080"/>
      <c r="J56" s="1081" t="s">
        <v>262</v>
      </c>
      <c r="K56" s="1081"/>
      <c r="L56" s="1082" t="s">
        <v>264</v>
      </c>
      <c r="M56" s="1082"/>
      <c r="N56" s="1082"/>
      <c r="O56" s="1082"/>
      <c r="P56" s="1082"/>
      <c r="Q56" s="1082"/>
      <c r="R56" s="1086" t="s">
        <v>196</v>
      </c>
      <c r="S56" s="1087"/>
      <c r="T56" s="1087"/>
      <c r="U56" s="1087"/>
      <c r="V56" s="1087"/>
      <c r="W56" s="1087"/>
      <c r="X56" s="1087"/>
      <c r="Y56" s="1087"/>
      <c r="Z56" s="1087"/>
      <c r="AA56" s="1087"/>
      <c r="AB56" s="1088"/>
      <c r="AC56" s="243"/>
    </row>
    <row r="57" spans="2:29" ht="18" customHeight="1">
      <c r="B57" s="236"/>
      <c r="C57" s="286">
        <v>40</v>
      </c>
      <c r="D57" s="1080" t="s">
        <v>370</v>
      </c>
      <c r="E57" s="1080"/>
      <c r="F57" s="1080"/>
      <c r="G57" s="1080"/>
      <c r="H57" s="1080"/>
      <c r="I57" s="1080"/>
      <c r="J57" s="1081" t="s">
        <v>262</v>
      </c>
      <c r="K57" s="1081"/>
      <c r="L57" s="1082" t="s">
        <v>264</v>
      </c>
      <c r="M57" s="1082"/>
      <c r="N57" s="1082"/>
      <c r="O57" s="1082"/>
      <c r="P57" s="1082"/>
      <c r="Q57" s="1082"/>
      <c r="R57" s="1086" t="s">
        <v>196</v>
      </c>
      <c r="S57" s="1087"/>
      <c r="T57" s="1087"/>
      <c r="U57" s="1087"/>
      <c r="V57" s="1087"/>
      <c r="W57" s="1087"/>
      <c r="X57" s="1087"/>
      <c r="Y57" s="1087"/>
      <c r="Z57" s="1087"/>
      <c r="AA57" s="1087"/>
      <c r="AB57" s="1088"/>
      <c r="AC57" s="243"/>
    </row>
    <row r="58" spans="2:29" ht="18" customHeight="1">
      <c r="B58" s="236"/>
      <c r="AC58" s="243"/>
    </row>
    <row r="59" spans="2:29" ht="18" customHeight="1">
      <c r="B59" s="236"/>
      <c r="C59" s="847" t="s">
        <v>227</v>
      </c>
      <c r="D59" s="847"/>
      <c r="E59" s="847"/>
      <c r="F59" s="847"/>
      <c r="G59" s="847"/>
      <c r="H59" s="847"/>
      <c r="AC59" s="243"/>
    </row>
    <row r="60" spans="2:29" ht="51.75" customHeight="1">
      <c r="B60" s="236"/>
      <c r="C60" s="199" t="s">
        <v>222</v>
      </c>
      <c r="D60" s="852" t="s">
        <v>64</v>
      </c>
      <c r="E60" s="852"/>
      <c r="F60" s="852"/>
      <c r="G60" s="852"/>
      <c r="H60" s="852"/>
      <c r="I60" s="852"/>
      <c r="J60" s="852" t="s">
        <v>223</v>
      </c>
      <c r="K60" s="852"/>
      <c r="L60" s="853" t="s">
        <v>225</v>
      </c>
      <c r="M60" s="854"/>
      <c r="N60" s="853" t="s">
        <v>226</v>
      </c>
      <c r="O60" s="854"/>
      <c r="P60" s="855" t="s">
        <v>276</v>
      </c>
      <c r="Q60" s="856"/>
      <c r="R60" s="856"/>
      <c r="S60" s="856"/>
      <c r="T60" s="856"/>
      <c r="U60" s="856"/>
      <c r="V60" s="856"/>
      <c r="W60" s="856"/>
      <c r="X60" s="856"/>
      <c r="Y60" s="856"/>
      <c r="Z60" s="856"/>
      <c r="AA60" s="856"/>
      <c r="AB60" s="857"/>
      <c r="AC60" s="243"/>
    </row>
    <row r="61" spans="2:29" ht="18" customHeight="1">
      <c r="B61" s="236"/>
      <c r="C61" s="287">
        <v>1</v>
      </c>
      <c r="D61" s="1080" t="s">
        <v>371</v>
      </c>
      <c r="E61" s="1080"/>
      <c r="F61" s="1080"/>
      <c r="G61" s="1080"/>
      <c r="H61" s="1080"/>
      <c r="I61" s="1080"/>
      <c r="J61" s="1081" t="s">
        <v>263</v>
      </c>
      <c r="K61" s="1081"/>
      <c r="L61" s="1082"/>
      <c r="M61" s="1082"/>
      <c r="N61" s="1082" t="s">
        <v>264</v>
      </c>
      <c r="O61" s="1082"/>
      <c r="P61" s="1083" t="s">
        <v>268</v>
      </c>
      <c r="Q61" s="1084"/>
      <c r="R61" s="1084"/>
      <c r="S61" s="1084"/>
      <c r="T61" s="1084"/>
      <c r="U61" s="1084"/>
      <c r="V61" s="1084"/>
      <c r="W61" s="1084"/>
      <c r="X61" s="1084"/>
      <c r="Y61" s="1084"/>
      <c r="Z61" s="1084"/>
      <c r="AA61" s="1084"/>
      <c r="AB61" s="1085"/>
      <c r="AC61" s="243"/>
    </row>
    <row r="62" spans="2:29" ht="18" customHeight="1">
      <c r="B62" s="236"/>
      <c r="C62" s="287">
        <v>2</v>
      </c>
      <c r="D62" s="1080" t="s">
        <v>371</v>
      </c>
      <c r="E62" s="1080"/>
      <c r="F62" s="1080"/>
      <c r="G62" s="1080"/>
      <c r="H62" s="1080"/>
      <c r="I62" s="1080"/>
      <c r="J62" s="1081" t="s">
        <v>262</v>
      </c>
      <c r="K62" s="1081"/>
      <c r="L62" s="1082"/>
      <c r="M62" s="1082"/>
      <c r="N62" s="1082" t="s">
        <v>264</v>
      </c>
      <c r="O62" s="1082"/>
      <c r="P62" s="1083" t="s">
        <v>265</v>
      </c>
      <c r="Q62" s="1084"/>
      <c r="R62" s="1084"/>
      <c r="S62" s="1084"/>
      <c r="T62" s="1084"/>
      <c r="U62" s="1084"/>
      <c r="V62" s="1084"/>
      <c r="W62" s="1084"/>
      <c r="X62" s="1084"/>
      <c r="Y62" s="1084"/>
      <c r="Z62" s="1084"/>
      <c r="AA62" s="1084"/>
      <c r="AB62" s="1085"/>
      <c r="AC62" s="243"/>
    </row>
    <row r="63" spans="2:29" ht="18" customHeight="1">
      <c r="B63" s="236"/>
      <c r="C63" s="287">
        <v>3</v>
      </c>
      <c r="D63" s="1080" t="s">
        <v>371</v>
      </c>
      <c r="E63" s="1080"/>
      <c r="F63" s="1080"/>
      <c r="G63" s="1080"/>
      <c r="H63" s="1080"/>
      <c r="I63" s="1080"/>
      <c r="J63" s="1081" t="s">
        <v>262</v>
      </c>
      <c r="K63" s="1081"/>
      <c r="L63" s="1082"/>
      <c r="M63" s="1082"/>
      <c r="N63" s="1082" t="s">
        <v>264</v>
      </c>
      <c r="O63" s="1082"/>
      <c r="P63" s="1083" t="s">
        <v>266</v>
      </c>
      <c r="Q63" s="1084"/>
      <c r="R63" s="1084"/>
      <c r="S63" s="1084"/>
      <c r="T63" s="1084"/>
      <c r="U63" s="1084"/>
      <c r="V63" s="1084"/>
      <c r="W63" s="1084"/>
      <c r="X63" s="1084"/>
      <c r="Y63" s="1084"/>
      <c r="Z63" s="1084"/>
      <c r="AA63" s="1084"/>
      <c r="AB63" s="1085"/>
      <c r="AC63" s="243"/>
    </row>
    <row r="64" spans="2:29" ht="18" customHeight="1">
      <c r="B64" s="236"/>
      <c r="C64" s="287">
        <v>4</v>
      </c>
      <c r="D64" s="1080" t="s">
        <v>371</v>
      </c>
      <c r="E64" s="1080"/>
      <c r="F64" s="1080"/>
      <c r="G64" s="1080"/>
      <c r="H64" s="1080"/>
      <c r="I64" s="1080"/>
      <c r="J64" s="1081" t="s">
        <v>263</v>
      </c>
      <c r="K64" s="1081"/>
      <c r="L64" s="1082" t="s">
        <v>264</v>
      </c>
      <c r="M64" s="1082"/>
      <c r="N64" s="1082"/>
      <c r="O64" s="1082"/>
      <c r="P64" s="1083" t="s">
        <v>267</v>
      </c>
      <c r="Q64" s="1084"/>
      <c r="R64" s="1084"/>
      <c r="S64" s="1084"/>
      <c r="T64" s="1084"/>
      <c r="U64" s="1084"/>
      <c r="V64" s="1084"/>
      <c r="W64" s="1084"/>
      <c r="X64" s="1084"/>
      <c r="Y64" s="1084"/>
      <c r="Z64" s="1084"/>
      <c r="AA64" s="1084"/>
      <c r="AB64" s="1085"/>
      <c r="AC64" s="243"/>
    </row>
    <row r="65" spans="2:29" ht="18" customHeight="1">
      <c r="B65" s="236"/>
      <c r="C65" s="287"/>
      <c r="D65" s="1080"/>
      <c r="E65" s="1080"/>
      <c r="F65" s="1080"/>
      <c r="G65" s="1080"/>
      <c r="H65" s="1080"/>
      <c r="I65" s="1080"/>
      <c r="J65" s="1081"/>
      <c r="K65" s="1081"/>
      <c r="L65" s="1082"/>
      <c r="M65" s="1082"/>
      <c r="N65" s="1082"/>
      <c r="O65" s="1082"/>
      <c r="P65" s="1083"/>
      <c r="Q65" s="1084"/>
      <c r="R65" s="1084"/>
      <c r="S65" s="1084"/>
      <c r="T65" s="1084"/>
      <c r="U65" s="1084"/>
      <c r="V65" s="1084"/>
      <c r="W65" s="1084"/>
      <c r="X65" s="1084"/>
      <c r="Y65" s="1084"/>
      <c r="Z65" s="1084"/>
      <c r="AA65" s="1084"/>
      <c r="AB65" s="1085"/>
      <c r="AC65" s="243"/>
    </row>
    <row r="66" spans="2:29" ht="18" customHeight="1">
      <c r="B66" s="236"/>
      <c r="C66" s="287"/>
      <c r="D66" s="1080"/>
      <c r="E66" s="1080"/>
      <c r="F66" s="1080"/>
      <c r="G66" s="1080"/>
      <c r="H66" s="1080"/>
      <c r="I66" s="1080"/>
      <c r="J66" s="1081"/>
      <c r="K66" s="1081"/>
      <c r="L66" s="1082"/>
      <c r="M66" s="1082"/>
      <c r="N66" s="1082"/>
      <c r="O66" s="1082"/>
      <c r="P66" s="1083"/>
      <c r="Q66" s="1084"/>
      <c r="R66" s="1084"/>
      <c r="S66" s="1084"/>
      <c r="T66" s="1084"/>
      <c r="U66" s="1084"/>
      <c r="V66" s="1084"/>
      <c r="W66" s="1084"/>
      <c r="X66" s="1084"/>
      <c r="Y66" s="1084"/>
      <c r="Z66" s="1084"/>
      <c r="AA66" s="1084"/>
      <c r="AB66" s="1085"/>
      <c r="AC66" s="243"/>
    </row>
    <row r="67" spans="2:29" ht="18" hidden="1" customHeight="1">
      <c r="B67" s="236"/>
      <c r="C67" s="287">
        <v>7</v>
      </c>
      <c r="D67" s="1080"/>
      <c r="E67" s="1080"/>
      <c r="F67" s="1080"/>
      <c r="G67" s="1080"/>
      <c r="H67" s="1080"/>
      <c r="I67" s="1080"/>
      <c r="J67" s="1081"/>
      <c r="K67" s="1081"/>
      <c r="L67" s="1082"/>
      <c r="M67" s="1082"/>
      <c r="N67" s="1082"/>
      <c r="O67" s="1082"/>
      <c r="P67" s="1083"/>
      <c r="Q67" s="1084"/>
      <c r="R67" s="1084"/>
      <c r="S67" s="1084"/>
      <c r="T67" s="1084"/>
      <c r="U67" s="1084"/>
      <c r="V67" s="1084"/>
      <c r="W67" s="1084"/>
      <c r="X67" s="1084"/>
      <c r="Y67" s="1084"/>
      <c r="Z67" s="1084"/>
      <c r="AA67" s="1084"/>
      <c r="AB67" s="1085"/>
      <c r="AC67" s="243"/>
    </row>
    <row r="68" spans="2:29" ht="18" hidden="1" customHeight="1">
      <c r="B68" s="236"/>
      <c r="C68" s="287">
        <v>8</v>
      </c>
      <c r="D68" s="1080"/>
      <c r="E68" s="1080"/>
      <c r="F68" s="1080"/>
      <c r="G68" s="1080"/>
      <c r="H68" s="1080"/>
      <c r="I68" s="1080"/>
      <c r="J68" s="1081"/>
      <c r="K68" s="1081"/>
      <c r="L68" s="1082"/>
      <c r="M68" s="1082"/>
      <c r="N68" s="1082"/>
      <c r="O68" s="1082"/>
      <c r="P68" s="1083"/>
      <c r="Q68" s="1084"/>
      <c r="R68" s="1084"/>
      <c r="S68" s="1084"/>
      <c r="T68" s="1084"/>
      <c r="U68" s="1084"/>
      <c r="V68" s="1084"/>
      <c r="W68" s="1084"/>
      <c r="X68" s="1084"/>
      <c r="Y68" s="1084"/>
      <c r="Z68" s="1084"/>
      <c r="AA68" s="1084"/>
      <c r="AB68" s="1085"/>
      <c r="AC68" s="243"/>
    </row>
    <row r="69" spans="2:29" ht="18" hidden="1" customHeight="1">
      <c r="B69" s="236"/>
      <c r="C69" s="287">
        <v>9</v>
      </c>
      <c r="D69" s="1080"/>
      <c r="E69" s="1080"/>
      <c r="F69" s="1080"/>
      <c r="G69" s="1080"/>
      <c r="H69" s="1080"/>
      <c r="I69" s="1080"/>
      <c r="J69" s="1081"/>
      <c r="K69" s="1081"/>
      <c r="L69" s="1082"/>
      <c r="M69" s="1082"/>
      <c r="N69" s="1082"/>
      <c r="O69" s="1082"/>
      <c r="P69" s="1083"/>
      <c r="Q69" s="1084"/>
      <c r="R69" s="1084"/>
      <c r="S69" s="1084"/>
      <c r="T69" s="1084"/>
      <c r="U69" s="1084"/>
      <c r="V69" s="1084"/>
      <c r="W69" s="1084"/>
      <c r="X69" s="1084"/>
      <c r="Y69" s="1084"/>
      <c r="Z69" s="1084"/>
      <c r="AA69" s="1084"/>
      <c r="AB69" s="1085"/>
      <c r="AC69" s="243"/>
    </row>
    <row r="70" spans="2:29" ht="18" hidden="1" customHeight="1">
      <c r="B70" s="236"/>
      <c r="C70" s="287">
        <v>10</v>
      </c>
      <c r="D70" s="1080"/>
      <c r="E70" s="1080"/>
      <c r="F70" s="1080"/>
      <c r="G70" s="1080"/>
      <c r="H70" s="1080"/>
      <c r="I70" s="1080"/>
      <c r="J70" s="1081"/>
      <c r="K70" s="1081"/>
      <c r="L70" s="1082"/>
      <c r="M70" s="1082"/>
      <c r="N70" s="1082"/>
      <c r="O70" s="1082"/>
      <c r="P70" s="1083"/>
      <c r="Q70" s="1084"/>
      <c r="R70" s="1084"/>
      <c r="S70" s="1084"/>
      <c r="T70" s="1084"/>
      <c r="U70" s="1084"/>
      <c r="V70" s="1084"/>
      <c r="W70" s="1084"/>
      <c r="X70" s="1084"/>
      <c r="Y70" s="1084"/>
      <c r="Z70" s="1084"/>
      <c r="AA70" s="1084"/>
      <c r="AB70" s="1085"/>
      <c r="AC70" s="243"/>
    </row>
    <row r="71" spans="2:29" ht="18" hidden="1" customHeight="1">
      <c r="B71" s="236"/>
      <c r="C71" s="287">
        <v>11</v>
      </c>
      <c r="D71" s="1080"/>
      <c r="E71" s="1080"/>
      <c r="F71" s="1080"/>
      <c r="G71" s="1080"/>
      <c r="H71" s="1080"/>
      <c r="I71" s="1080"/>
      <c r="J71" s="1081"/>
      <c r="K71" s="1081"/>
      <c r="L71" s="1082"/>
      <c r="M71" s="1082"/>
      <c r="N71" s="1082"/>
      <c r="O71" s="1082"/>
      <c r="P71" s="1083"/>
      <c r="Q71" s="1084"/>
      <c r="R71" s="1084"/>
      <c r="S71" s="1084"/>
      <c r="T71" s="1084"/>
      <c r="U71" s="1084"/>
      <c r="V71" s="1084"/>
      <c r="W71" s="1084"/>
      <c r="X71" s="1084"/>
      <c r="Y71" s="1084"/>
      <c r="Z71" s="1084"/>
      <c r="AA71" s="1084"/>
      <c r="AB71" s="1085"/>
      <c r="AC71" s="243"/>
    </row>
    <row r="72" spans="2:29" ht="18" hidden="1" customHeight="1">
      <c r="B72" s="236"/>
      <c r="C72" s="287">
        <v>12</v>
      </c>
      <c r="D72" s="1080"/>
      <c r="E72" s="1080"/>
      <c r="F72" s="1080"/>
      <c r="G72" s="1080"/>
      <c r="H72" s="1080"/>
      <c r="I72" s="1080"/>
      <c r="J72" s="1081"/>
      <c r="K72" s="1081"/>
      <c r="L72" s="1082"/>
      <c r="M72" s="1082"/>
      <c r="N72" s="1082"/>
      <c r="O72" s="1082"/>
      <c r="P72" s="1083"/>
      <c r="Q72" s="1084"/>
      <c r="R72" s="1084"/>
      <c r="S72" s="1084"/>
      <c r="T72" s="1084"/>
      <c r="U72" s="1084"/>
      <c r="V72" s="1084"/>
      <c r="W72" s="1084"/>
      <c r="X72" s="1084"/>
      <c r="Y72" s="1084"/>
      <c r="Z72" s="1084"/>
      <c r="AA72" s="1084"/>
      <c r="AB72" s="1085"/>
      <c r="AC72" s="243"/>
    </row>
    <row r="73" spans="2:29" ht="18" hidden="1" customHeight="1">
      <c r="B73" s="236"/>
      <c r="C73" s="287">
        <v>13</v>
      </c>
      <c r="D73" s="1080"/>
      <c r="E73" s="1080"/>
      <c r="F73" s="1080"/>
      <c r="G73" s="1080"/>
      <c r="H73" s="1080"/>
      <c r="I73" s="1080"/>
      <c r="J73" s="1081"/>
      <c r="K73" s="1081"/>
      <c r="L73" s="1082"/>
      <c r="M73" s="1082"/>
      <c r="N73" s="1082"/>
      <c r="O73" s="1082"/>
      <c r="P73" s="1083"/>
      <c r="Q73" s="1084"/>
      <c r="R73" s="1084"/>
      <c r="S73" s="1084"/>
      <c r="T73" s="1084"/>
      <c r="U73" s="1084"/>
      <c r="V73" s="1084"/>
      <c r="W73" s="1084"/>
      <c r="X73" s="1084"/>
      <c r="Y73" s="1084"/>
      <c r="Z73" s="1084"/>
      <c r="AA73" s="1084"/>
      <c r="AB73" s="1085"/>
      <c r="AC73" s="243"/>
    </row>
    <row r="74" spans="2:29" ht="18" hidden="1" customHeight="1">
      <c r="B74" s="236"/>
      <c r="C74" s="287">
        <v>14</v>
      </c>
      <c r="D74" s="1080"/>
      <c r="E74" s="1080"/>
      <c r="F74" s="1080"/>
      <c r="G74" s="1080"/>
      <c r="H74" s="1080"/>
      <c r="I74" s="1080"/>
      <c r="J74" s="1081"/>
      <c r="K74" s="1081"/>
      <c r="L74" s="1082"/>
      <c r="M74" s="1082"/>
      <c r="N74" s="1082"/>
      <c r="O74" s="1082"/>
      <c r="P74" s="1083"/>
      <c r="Q74" s="1084"/>
      <c r="R74" s="1084"/>
      <c r="S74" s="1084"/>
      <c r="T74" s="1084"/>
      <c r="U74" s="1084"/>
      <c r="V74" s="1084"/>
      <c r="W74" s="1084"/>
      <c r="X74" s="1084"/>
      <c r="Y74" s="1084"/>
      <c r="Z74" s="1084"/>
      <c r="AA74" s="1084"/>
      <c r="AB74" s="1085"/>
      <c r="AC74" s="243"/>
    </row>
    <row r="75" spans="2:29" ht="18" hidden="1" customHeight="1">
      <c r="B75" s="236"/>
      <c r="C75" s="287">
        <v>15</v>
      </c>
      <c r="D75" s="1080"/>
      <c r="E75" s="1080"/>
      <c r="F75" s="1080"/>
      <c r="G75" s="1080"/>
      <c r="H75" s="1080"/>
      <c r="I75" s="1080"/>
      <c r="J75" s="1081"/>
      <c r="K75" s="1081"/>
      <c r="L75" s="1082"/>
      <c r="M75" s="1082"/>
      <c r="N75" s="1082"/>
      <c r="O75" s="1082"/>
      <c r="P75" s="1083"/>
      <c r="Q75" s="1084"/>
      <c r="R75" s="1084"/>
      <c r="S75" s="1084"/>
      <c r="T75" s="1084"/>
      <c r="U75" s="1084"/>
      <c r="V75" s="1084"/>
      <c r="W75" s="1084"/>
      <c r="X75" s="1084"/>
      <c r="Y75" s="1084"/>
      <c r="Z75" s="1084"/>
      <c r="AA75" s="1084"/>
      <c r="AB75" s="1085"/>
      <c r="AC75" s="243"/>
    </row>
    <row r="76" spans="2:29" ht="13.5" customHeight="1">
      <c r="B76" s="256"/>
      <c r="C76" s="288"/>
      <c r="D76" s="257"/>
      <c r="E76" s="257"/>
      <c r="F76" s="257"/>
      <c r="G76" s="257"/>
      <c r="H76" s="257"/>
      <c r="I76" s="257"/>
      <c r="J76" s="257"/>
      <c r="K76" s="257"/>
      <c r="L76" s="257"/>
      <c r="M76" s="257"/>
      <c r="N76" s="257"/>
      <c r="O76" s="257"/>
      <c r="P76" s="257"/>
      <c r="Q76" s="257"/>
      <c r="R76" s="257"/>
      <c r="S76" s="257"/>
      <c r="T76" s="257"/>
      <c r="U76" s="257"/>
      <c r="V76" s="257"/>
      <c r="W76" s="257"/>
      <c r="X76" s="257"/>
      <c r="Y76" s="257"/>
      <c r="Z76" s="257"/>
      <c r="AA76" s="257"/>
      <c r="AB76" s="257"/>
      <c r="AC76" s="258"/>
    </row>
    <row r="77" spans="2:29" ht="13.5" customHeight="1"/>
  </sheetData>
  <sheetProtection sheet="1" objects="1" scenarios="1" selectLockedCells="1" selectUnlockedCells="1"/>
  <mergeCells count="361">
    <mergeCell ref="C1:AB1"/>
    <mergeCell ref="P4:R4"/>
    <mergeCell ref="C5:G5"/>
    <mergeCell ref="C7:E7"/>
    <mergeCell ref="F7:V7"/>
    <mergeCell ref="D12:F12"/>
    <mergeCell ref="G12:I12"/>
    <mergeCell ref="J12:L12"/>
    <mergeCell ref="M12:O12"/>
    <mergeCell ref="P12:R12"/>
    <mergeCell ref="S12:V12"/>
    <mergeCell ref="C9:L9"/>
    <mergeCell ref="C10:C11"/>
    <mergeCell ref="D10:L10"/>
    <mergeCell ref="M10:R10"/>
    <mergeCell ref="S10:V11"/>
    <mergeCell ref="D11:F11"/>
    <mergeCell ref="G11:I11"/>
    <mergeCell ref="J11:L11"/>
    <mergeCell ref="M11:O11"/>
    <mergeCell ref="P11:R11"/>
    <mergeCell ref="D14:F14"/>
    <mergeCell ref="G14:I14"/>
    <mergeCell ref="J14:L14"/>
    <mergeCell ref="M14:O14"/>
    <mergeCell ref="P14:R14"/>
    <mergeCell ref="S14:V14"/>
    <mergeCell ref="D13:F13"/>
    <mergeCell ref="G13:I13"/>
    <mergeCell ref="J13:L13"/>
    <mergeCell ref="M13:O13"/>
    <mergeCell ref="P13:R13"/>
    <mergeCell ref="S13:V13"/>
    <mergeCell ref="R17:AB17"/>
    <mergeCell ref="D18:I18"/>
    <mergeCell ref="J18:K18"/>
    <mergeCell ref="L18:M18"/>
    <mergeCell ref="N18:O18"/>
    <mergeCell ref="P18:Q18"/>
    <mergeCell ref="R18:AB18"/>
    <mergeCell ref="C16:I16"/>
    <mergeCell ref="D17:I17"/>
    <mergeCell ref="J17:K17"/>
    <mergeCell ref="L17:M17"/>
    <mergeCell ref="N17:O17"/>
    <mergeCell ref="P17:Q17"/>
    <mergeCell ref="D20:I20"/>
    <mergeCell ref="J20:K20"/>
    <mergeCell ref="L20:M20"/>
    <mergeCell ref="N20:O20"/>
    <mergeCell ref="P20:Q20"/>
    <mergeCell ref="R20:AB20"/>
    <mergeCell ref="D19:I19"/>
    <mergeCell ref="J19:K19"/>
    <mergeCell ref="L19:M19"/>
    <mergeCell ref="N19:O19"/>
    <mergeCell ref="P19:Q19"/>
    <mergeCell ref="R19:AB19"/>
    <mergeCell ref="D22:I22"/>
    <mergeCell ref="J22:K22"/>
    <mergeCell ref="L22:M22"/>
    <mergeCell ref="N22:O22"/>
    <mergeCell ref="P22:Q22"/>
    <mergeCell ref="R22:AB22"/>
    <mergeCell ref="D21:I21"/>
    <mergeCell ref="J21:K21"/>
    <mergeCell ref="L21:M21"/>
    <mergeCell ref="N21:O21"/>
    <mergeCell ref="P21:Q21"/>
    <mergeCell ref="R21:AB21"/>
    <mergeCell ref="D24:I24"/>
    <mergeCell ref="J24:K24"/>
    <mergeCell ref="L24:M24"/>
    <mergeCell ref="N24:O24"/>
    <mergeCell ref="P24:Q24"/>
    <mergeCell ref="R24:AB24"/>
    <mergeCell ref="D23:I23"/>
    <mergeCell ref="J23:K23"/>
    <mergeCell ref="L23:M23"/>
    <mergeCell ref="N23:O23"/>
    <mergeCell ref="P23:Q23"/>
    <mergeCell ref="R23:AB23"/>
    <mergeCell ref="D26:I26"/>
    <mergeCell ref="J26:K26"/>
    <mergeCell ref="L26:M26"/>
    <mergeCell ref="N26:O26"/>
    <mergeCell ref="P26:Q26"/>
    <mergeCell ref="R26:AB26"/>
    <mergeCell ref="D25:I25"/>
    <mergeCell ref="J25:K25"/>
    <mergeCell ref="L25:M25"/>
    <mergeCell ref="N25:O25"/>
    <mergeCell ref="P25:Q25"/>
    <mergeCell ref="R25:AB25"/>
    <mergeCell ref="D28:I28"/>
    <mergeCell ref="J28:K28"/>
    <mergeCell ref="L28:M28"/>
    <mergeCell ref="N28:O28"/>
    <mergeCell ref="P28:Q28"/>
    <mergeCell ref="R28:AB28"/>
    <mergeCell ref="D27:I27"/>
    <mergeCell ref="J27:K27"/>
    <mergeCell ref="L27:M27"/>
    <mergeCell ref="N27:O27"/>
    <mergeCell ref="P27:Q27"/>
    <mergeCell ref="R27:AB27"/>
    <mergeCell ref="D30:I30"/>
    <mergeCell ref="J30:K30"/>
    <mergeCell ref="L30:M30"/>
    <mergeCell ref="N30:O30"/>
    <mergeCell ref="P30:Q30"/>
    <mergeCell ref="R30:AB30"/>
    <mergeCell ref="D29:I29"/>
    <mergeCell ref="J29:K29"/>
    <mergeCell ref="L29:M29"/>
    <mergeCell ref="N29:O29"/>
    <mergeCell ref="P29:Q29"/>
    <mergeCell ref="R29:AB29"/>
    <mergeCell ref="D32:I32"/>
    <mergeCell ref="J32:K32"/>
    <mergeCell ref="L32:M32"/>
    <mergeCell ref="N32:O32"/>
    <mergeCell ref="P32:Q32"/>
    <mergeCell ref="R32:AB32"/>
    <mergeCell ref="D31:I31"/>
    <mergeCell ref="J31:K31"/>
    <mergeCell ref="L31:M31"/>
    <mergeCell ref="N31:O31"/>
    <mergeCell ref="P31:Q31"/>
    <mergeCell ref="R31:AB31"/>
    <mergeCell ref="D34:I34"/>
    <mergeCell ref="J34:K34"/>
    <mergeCell ref="L34:M34"/>
    <mergeCell ref="N34:O34"/>
    <mergeCell ref="P34:Q34"/>
    <mergeCell ref="R34:AB34"/>
    <mergeCell ref="D33:I33"/>
    <mergeCell ref="J33:K33"/>
    <mergeCell ref="L33:M33"/>
    <mergeCell ref="N33:O33"/>
    <mergeCell ref="P33:Q33"/>
    <mergeCell ref="R33:AB33"/>
    <mergeCell ref="D36:I36"/>
    <mergeCell ref="J36:K36"/>
    <mergeCell ref="L36:M36"/>
    <mergeCell ref="N36:O36"/>
    <mergeCell ref="P36:Q36"/>
    <mergeCell ref="R36:AB36"/>
    <mergeCell ref="D35:I35"/>
    <mergeCell ref="J35:K35"/>
    <mergeCell ref="L35:M35"/>
    <mergeCell ref="N35:O35"/>
    <mergeCell ref="P35:Q35"/>
    <mergeCell ref="R35:AB35"/>
    <mergeCell ref="D38:I38"/>
    <mergeCell ref="J38:K38"/>
    <mergeCell ref="L38:M38"/>
    <mergeCell ref="N38:O38"/>
    <mergeCell ref="P38:Q38"/>
    <mergeCell ref="R38:AB38"/>
    <mergeCell ref="D37:I37"/>
    <mergeCell ref="J37:K37"/>
    <mergeCell ref="L37:M37"/>
    <mergeCell ref="N37:O37"/>
    <mergeCell ref="P37:Q37"/>
    <mergeCell ref="R37:AB37"/>
    <mergeCell ref="D40:I40"/>
    <mergeCell ref="J40:K40"/>
    <mergeCell ref="L40:M40"/>
    <mergeCell ref="N40:O40"/>
    <mergeCell ref="P40:Q40"/>
    <mergeCell ref="R40:AB40"/>
    <mergeCell ref="D39:I39"/>
    <mergeCell ref="J39:K39"/>
    <mergeCell ref="L39:M39"/>
    <mergeCell ref="N39:O39"/>
    <mergeCell ref="P39:Q39"/>
    <mergeCell ref="R39:AB39"/>
    <mergeCell ref="D42:I42"/>
    <mergeCell ref="J42:K42"/>
    <mergeCell ref="L42:M42"/>
    <mergeCell ref="N42:O42"/>
    <mergeCell ref="P42:Q42"/>
    <mergeCell ref="R42:AB42"/>
    <mergeCell ref="D41:I41"/>
    <mergeCell ref="J41:K41"/>
    <mergeCell ref="L41:M41"/>
    <mergeCell ref="N41:O41"/>
    <mergeCell ref="P41:Q41"/>
    <mergeCell ref="R41:AB41"/>
    <mergeCell ref="D44:I44"/>
    <mergeCell ref="J44:K44"/>
    <mergeCell ref="L44:M44"/>
    <mergeCell ref="N44:O44"/>
    <mergeCell ref="P44:Q44"/>
    <mergeCell ref="R44:AB44"/>
    <mergeCell ref="D43:I43"/>
    <mergeCell ref="J43:K43"/>
    <mergeCell ref="L43:M43"/>
    <mergeCell ref="N43:O43"/>
    <mergeCell ref="P43:Q43"/>
    <mergeCell ref="R43:AB43"/>
    <mergeCell ref="D46:I46"/>
    <mergeCell ref="J46:K46"/>
    <mergeCell ref="L46:M46"/>
    <mergeCell ref="N46:O46"/>
    <mergeCell ref="P46:Q46"/>
    <mergeCell ref="R46:AB46"/>
    <mergeCell ref="D45:I45"/>
    <mergeCell ref="J45:K45"/>
    <mergeCell ref="L45:M45"/>
    <mergeCell ref="N45:O45"/>
    <mergeCell ref="P45:Q45"/>
    <mergeCell ref="R45:AB45"/>
    <mergeCell ref="D48:I48"/>
    <mergeCell ref="J48:K48"/>
    <mergeCell ref="L48:M48"/>
    <mergeCell ref="N48:O48"/>
    <mergeCell ref="P48:Q48"/>
    <mergeCell ref="R48:AB48"/>
    <mergeCell ref="D47:I47"/>
    <mergeCell ref="J47:K47"/>
    <mergeCell ref="L47:M47"/>
    <mergeCell ref="N47:O47"/>
    <mergeCell ref="P47:Q47"/>
    <mergeCell ref="R47:AB47"/>
    <mergeCell ref="D50:I50"/>
    <mergeCell ref="J50:K50"/>
    <mergeCell ref="L50:M50"/>
    <mergeCell ref="N50:O50"/>
    <mergeCell ref="P50:Q50"/>
    <mergeCell ref="R50:AB50"/>
    <mergeCell ref="D49:I49"/>
    <mergeCell ref="J49:K49"/>
    <mergeCell ref="L49:M49"/>
    <mergeCell ref="N49:O49"/>
    <mergeCell ref="P49:Q49"/>
    <mergeCell ref="R49:AB49"/>
    <mergeCell ref="D52:I52"/>
    <mergeCell ref="J52:K52"/>
    <mergeCell ref="L52:M52"/>
    <mergeCell ref="N52:O52"/>
    <mergeCell ref="P52:Q52"/>
    <mergeCell ref="R52:AB52"/>
    <mergeCell ref="D51:I51"/>
    <mergeCell ref="J51:K51"/>
    <mergeCell ref="L51:M51"/>
    <mergeCell ref="N51:O51"/>
    <mergeCell ref="P51:Q51"/>
    <mergeCell ref="R51:AB51"/>
    <mergeCell ref="D54:I54"/>
    <mergeCell ref="J54:K54"/>
    <mergeCell ref="L54:M54"/>
    <mergeCell ref="N54:O54"/>
    <mergeCell ref="P54:Q54"/>
    <mergeCell ref="R54:AB54"/>
    <mergeCell ref="D53:I53"/>
    <mergeCell ref="J53:K53"/>
    <mergeCell ref="L53:M53"/>
    <mergeCell ref="N53:O53"/>
    <mergeCell ref="P53:Q53"/>
    <mergeCell ref="R53:AB53"/>
    <mergeCell ref="D56:I56"/>
    <mergeCell ref="J56:K56"/>
    <mergeCell ref="L56:M56"/>
    <mergeCell ref="N56:O56"/>
    <mergeCell ref="P56:Q56"/>
    <mergeCell ref="R56:AB56"/>
    <mergeCell ref="D55:I55"/>
    <mergeCell ref="J55:K55"/>
    <mergeCell ref="L55:M55"/>
    <mergeCell ref="N55:O55"/>
    <mergeCell ref="P55:Q55"/>
    <mergeCell ref="R55:AB55"/>
    <mergeCell ref="C59:H59"/>
    <mergeCell ref="D60:I60"/>
    <mergeCell ref="J60:K60"/>
    <mergeCell ref="L60:M60"/>
    <mergeCell ref="N60:O60"/>
    <mergeCell ref="P60:AB60"/>
    <mergeCell ref="D57:I57"/>
    <mergeCell ref="J57:K57"/>
    <mergeCell ref="L57:M57"/>
    <mergeCell ref="N57:O57"/>
    <mergeCell ref="P57:Q57"/>
    <mergeCell ref="R57:AB57"/>
    <mergeCell ref="D61:I61"/>
    <mergeCell ref="J61:K61"/>
    <mergeCell ref="L61:M61"/>
    <mergeCell ref="N61:O61"/>
    <mergeCell ref="P61:AB61"/>
    <mergeCell ref="D62:I62"/>
    <mergeCell ref="J62:K62"/>
    <mergeCell ref="L62:M62"/>
    <mergeCell ref="N62:O62"/>
    <mergeCell ref="P62:AB62"/>
    <mergeCell ref="D63:I63"/>
    <mergeCell ref="J63:K63"/>
    <mergeCell ref="L63:M63"/>
    <mergeCell ref="N63:O63"/>
    <mergeCell ref="P63:AB63"/>
    <mergeCell ref="D64:I64"/>
    <mergeCell ref="J64:K64"/>
    <mergeCell ref="L64:M64"/>
    <mergeCell ref="N64:O64"/>
    <mergeCell ref="P64:AB64"/>
    <mergeCell ref="D65:I65"/>
    <mergeCell ref="J65:K65"/>
    <mergeCell ref="L65:M65"/>
    <mergeCell ref="N65:O65"/>
    <mergeCell ref="P65:AB65"/>
    <mergeCell ref="D66:I66"/>
    <mergeCell ref="J66:K66"/>
    <mergeCell ref="L66:M66"/>
    <mergeCell ref="N66:O66"/>
    <mergeCell ref="P66:AB66"/>
    <mergeCell ref="D67:I67"/>
    <mergeCell ref="J67:K67"/>
    <mergeCell ref="L67:M67"/>
    <mergeCell ref="N67:O67"/>
    <mergeCell ref="P67:AB67"/>
    <mergeCell ref="D68:I68"/>
    <mergeCell ref="J68:K68"/>
    <mergeCell ref="L68:M68"/>
    <mergeCell ref="N68:O68"/>
    <mergeCell ref="P68:AB68"/>
    <mergeCell ref="D69:I69"/>
    <mergeCell ref="J69:K69"/>
    <mergeCell ref="L69:M69"/>
    <mergeCell ref="N69:O69"/>
    <mergeCell ref="P69:AB69"/>
    <mergeCell ref="D70:I70"/>
    <mergeCell ref="J70:K70"/>
    <mergeCell ref="L70:M70"/>
    <mergeCell ref="N70:O70"/>
    <mergeCell ref="P70:AB70"/>
    <mergeCell ref="D71:I71"/>
    <mergeCell ref="J71:K71"/>
    <mergeCell ref="L71:M71"/>
    <mergeCell ref="N71:O71"/>
    <mergeCell ref="P71:AB71"/>
    <mergeCell ref="D72:I72"/>
    <mergeCell ref="J72:K72"/>
    <mergeCell ref="L72:M72"/>
    <mergeCell ref="N72:O72"/>
    <mergeCell ref="P72:AB72"/>
    <mergeCell ref="D75:I75"/>
    <mergeCell ref="J75:K75"/>
    <mergeCell ref="L75:M75"/>
    <mergeCell ref="N75:O75"/>
    <mergeCell ref="P75:AB75"/>
    <mergeCell ref="D73:I73"/>
    <mergeCell ref="J73:K73"/>
    <mergeCell ref="L73:M73"/>
    <mergeCell ref="N73:O73"/>
    <mergeCell ref="P73:AB73"/>
    <mergeCell ref="D74:I74"/>
    <mergeCell ref="J74:K74"/>
    <mergeCell ref="L74:M74"/>
    <mergeCell ref="N74:O74"/>
    <mergeCell ref="P74:AB74"/>
  </mergeCells>
  <phoneticPr fontId="7"/>
  <dataValidations count="2">
    <dataValidation type="list" allowBlank="1" showInputMessage="1" showErrorMessage="1" sqref="J18:K57 J61:K75" xr:uid="{A0004A58-582A-4517-B24E-92AC57251953}">
      <formula1>"男,女"</formula1>
    </dataValidation>
    <dataValidation type="list" allowBlank="1" showInputMessage="1" showErrorMessage="1" sqref="L18:Q57 L61:O75" xr:uid="{4AC7A99D-FD2B-46F2-B3B7-CF31DA3358F2}">
      <formula1>"○"</formula1>
    </dataValidation>
  </dataValidations>
  <printOptions horizontalCentered="1" verticalCentered="1"/>
  <pageMargins left="0.43307086614173229" right="0.55118110236220474" top="0.39370078740157483" bottom="0.19685039370078741"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様式1</vt:lpstr>
      <vt:lpstr>様式2</vt:lpstr>
      <vt:lpstr>Sheet2</vt:lpstr>
      <vt:lpstr>様式3</vt:lpstr>
      <vt:lpstr>様式４</vt:lpstr>
      <vt:lpstr>参加者名簿</vt:lpstr>
      <vt:lpstr>様式２(つづき)</vt:lpstr>
      <vt:lpstr>様式3(つづき)</vt:lpstr>
      <vt:lpstr>参加者名簿(つづき1)</vt:lpstr>
      <vt:lpstr>参加者名簿(つづき2)</vt:lpstr>
      <vt:lpstr>様式1(例</vt:lpstr>
      <vt:lpstr>様式2(例</vt:lpstr>
      <vt:lpstr>Sheet2(例</vt:lpstr>
      <vt:lpstr>様式3(例</vt:lpstr>
      <vt:lpstr>様式４(例</vt:lpstr>
      <vt:lpstr>参加者名簿(例</vt:lpstr>
      <vt:lpstr>参加者名簿!Print_Area</vt:lpstr>
      <vt:lpstr>'参加者名簿(つづき1)'!Print_Area</vt:lpstr>
      <vt:lpstr>'参加者名簿(つづき2)'!Print_Area</vt:lpstr>
      <vt:lpstr>様式1!Print_Area</vt:lpstr>
      <vt:lpstr>様式2!Print_Area</vt:lpstr>
      <vt:lpstr>'様式２(つづき)'!Print_Area</vt:lpstr>
      <vt:lpstr>様式3!Print_Area</vt:lpstr>
      <vt:lpstr>'様式3(つづき)'!Print_Area</vt:lpstr>
      <vt:lpstr>様式４!Print_Area</vt:lpstr>
      <vt:lpstr>'様式４(例'!Print_Area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十種ヶ峰青少年自然の家</dc:creator>
  <cp:lastModifiedBy>十種ヶ峰青少年自然の家 山口県</cp:lastModifiedBy>
  <cp:lastPrinted>2025-03-09T02:21:31Z</cp:lastPrinted>
  <dcterms:created xsi:type="dcterms:W3CDTF">2024-03-01T02:25:35Z</dcterms:created>
  <dcterms:modified xsi:type="dcterms:W3CDTF">2025-03-24T05:53:46Z</dcterms:modified>
</cp:coreProperties>
</file>